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us\Documents\Isiklik\Kloogaranna kämpad\Hinnapakkumised Sisse\Kalkulatsioon Markolt\Muutmiseks\"/>
    </mc:Choice>
  </mc:AlternateContent>
  <xr:revisionPtr revIDLastSave="0" documentId="8_{C213FED7-D436-4A57-A318-A9809ECB925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OOND" sheetId="5" r:id="rId1"/>
    <sheet name="Suvila" sheetId="3" r:id="rId2"/>
    <sheet name="Terrass" sheetId="2" r:id="rId3"/>
    <sheet name="Töömakulud" sheetId="4" r:id="rId4"/>
  </sheets>
  <definedNames>
    <definedName name="_xlnm.Print_Area" localSheetId="1">Suvila!$A$1:$F$259</definedName>
    <definedName name="_xlnm.Print_Area" localSheetId="2">Terrass!$A$1:$F$84</definedName>
    <definedName name="_xlnm.Print_Area" localSheetId="3">Töömakulud!$A$1:$F$95</definedName>
  </definedNames>
  <calcPr calcId="181029"/>
</workbook>
</file>

<file path=xl/calcChain.xml><?xml version="1.0" encoding="utf-8"?>
<calcChain xmlns="http://schemas.openxmlformats.org/spreadsheetml/2006/main">
  <c r="C24" i="5" l="1"/>
  <c r="F56" i="2"/>
  <c r="F57" i="2"/>
  <c r="F241" i="3"/>
  <c r="F240" i="3"/>
  <c r="F239" i="3"/>
  <c r="F222" i="3"/>
  <c r="F209" i="3"/>
  <c r="F210" i="3"/>
  <c r="F211" i="3"/>
  <c r="F212" i="3"/>
  <c r="F213" i="3"/>
  <c r="F214" i="3"/>
  <c r="F215" i="3"/>
  <c r="F216" i="3"/>
  <c r="F136" i="3"/>
  <c r="F142" i="3" l="1"/>
  <c r="F110" i="3"/>
  <c r="F257" i="3"/>
  <c r="F254" i="3"/>
  <c r="F253" i="3"/>
  <c r="F252" i="3"/>
  <c r="F251" i="3"/>
  <c r="F250" i="3"/>
  <c r="F249" i="3"/>
  <c r="F247" i="3"/>
  <c r="F246" i="3"/>
  <c r="F245" i="3"/>
  <c r="F244" i="3"/>
  <c r="F243" i="3"/>
  <c r="F242" i="3"/>
  <c r="F238" i="3"/>
  <c r="F237" i="3"/>
  <c r="F236" i="3"/>
  <c r="F235" i="3"/>
  <c r="F234" i="3"/>
  <c r="F233" i="3"/>
  <c r="F232" i="3"/>
  <c r="F231" i="3"/>
  <c r="F229" i="3"/>
  <c r="F228" i="3"/>
  <c r="F227" i="3"/>
  <c r="F226" i="3"/>
  <c r="F225" i="3"/>
  <c r="F224" i="3"/>
  <c r="F223" i="3"/>
  <c r="F221" i="3"/>
  <c r="F220" i="3"/>
  <c r="F218" i="3"/>
  <c r="F217" i="3"/>
  <c r="F208" i="3"/>
  <c r="F207" i="3"/>
  <c r="F206" i="3"/>
  <c r="F205" i="3"/>
  <c r="F203" i="3"/>
  <c r="F202" i="3"/>
  <c r="F200" i="3"/>
  <c r="F199" i="3"/>
  <c r="F197" i="3"/>
  <c r="F196" i="3"/>
  <c r="F193" i="3"/>
  <c r="F192" i="3"/>
  <c r="F190" i="3"/>
  <c r="F188" i="3"/>
  <c r="F187" i="3"/>
  <c r="F186" i="3"/>
  <c r="F185" i="3"/>
  <c r="F184" i="3"/>
  <c r="F183" i="3"/>
  <c r="F182" i="3"/>
  <c r="F181" i="3"/>
  <c r="F180" i="3"/>
  <c r="F179" i="3"/>
  <c r="F175" i="3"/>
  <c r="F173" i="3" s="1"/>
  <c r="F174" i="3"/>
  <c r="F170" i="3"/>
  <c r="F169" i="3"/>
  <c r="F168" i="3"/>
  <c r="F167" i="3"/>
  <c r="F166" i="3"/>
  <c r="F165" i="3"/>
  <c r="F164" i="3"/>
  <c r="F163" i="3"/>
  <c r="F162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7" i="3"/>
  <c r="F146" i="3"/>
  <c r="F145" i="3"/>
  <c r="F144" i="3"/>
  <c r="F141" i="3"/>
  <c r="F140" i="3"/>
  <c r="F135" i="3"/>
  <c r="F134" i="3"/>
  <c r="F133" i="3"/>
  <c r="F132" i="3"/>
  <c r="F130" i="3"/>
  <c r="F129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09" i="3"/>
  <c r="F198" i="3"/>
  <c r="F108" i="3"/>
  <c r="F106" i="3"/>
  <c r="F104" i="3"/>
  <c r="F103" i="3"/>
  <c r="F101" i="3"/>
  <c r="F99" i="3"/>
  <c r="F98" i="3"/>
  <c r="F97" i="3"/>
  <c r="F95" i="3"/>
  <c r="F94" i="3"/>
  <c r="F93" i="3"/>
  <c r="C92" i="3"/>
  <c r="F92" i="3" s="1"/>
  <c r="F91" i="3"/>
  <c r="F86" i="3"/>
  <c r="F85" i="3"/>
  <c r="F84" i="3"/>
  <c r="F83" i="3"/>
  <c r="F79" i="3"/>
  <c r="F78" i="3"/>
  <c r="F75" i="3"/>
  <c r="F74" i="3"/>
  <c r="F73" i="3"/>
  <c r="F72" i="3"/>
  <c r="F71" i="3"/>
  <c r="F70" i="3"/>
  <c r="C69" i="3"/>
  <c r="F69" i="3" s="1"/>
  <c r="F68" i="3"/>
  <c r="F67" i="3"/>
  <c r="F66" i="3"/>
  <c r="F65" i="3"/>
  <c r="F64" i="3"/>
  <c r="F63" i="3"/>
  <c r="F61" i="3"/>
  <c r="F60" i="3"/>
  <c r="F56" i="3"/>
  <c r="F54" i="3" s="1"/>
  <c r="F51" i="3"/>
  <c r="F50" i="3"/>
  <c r="F49" i="3"/>
  <c r="F48" i="3"/>
  <c r="F47" i="3"/>
  <c r="F46" i="3"/>
  <c r="F45" i="3"/>
  <c r="F44" i="3"/>
  <c r="F43" i="3"/>
  <c r="F42" i="3"/>
  <c r="F40" i="3"/>
  <c r="F39" i="3"/>
  <c r="F37" i="3"/>
  <c r="F35" i="3"/>
  <c r="F34" i="3"/>
  <c r="F33" i="3"/>
  <c r="F32" i="3"/>
  <c r="F31" i="3"/>
  <c r="F30" i="3"/>
  <c r="F28" i="3"/>
  <c r="F26" i="3"/>
  <c r="F25" i="3"/>
  <c r="F24" i="3"/>
  <c r="F22" i="3"/>
  <c r="F21" i="3"/>
  <c r="F35" i="2"/>
  <c r="F34" i="2"/>
  <c r="F139" i="3" l="1"/>
  <c r="F76" i="3"/>
  <c r="F131" i="3"/>
  <c r="F82" i="3"/>
  <c r="F248" i="3"/>
  <c r="F29" i="3"/>
  <c r="F161" i="3"/>
  <c r="F96" i="3"/>
  <c r="F107" i="3"/>
  <c r="F204" i="3"/>
  <c r="F219" i="3"/>
  <c r="F90" i="3"/>
  <c r="F178" i="3"/>
  <c r="F194" i="3"/>
  <c r="F191" i="3" s="1"/>
  <c r="F230" i="3"/>
  <c r="F23" i="3"/>
  <c r="F148" i="3"/>
  <c r="F41" i="3"/>
  <c r="F38" i="3" s="1"/>
  <c r="F102" i="3"/>
  <c r="F62" i="3"/>
  <c r="F20" i="3" l="1"/>
  <c r="F59" i="3"/>
  <c r="F201" i="3"/>
  <c r="F87" i="3"/>
  <c r="F128" i="3"/>
  <c r="F259" i="3" l="1"/>
  <c r="C20" i="5" s="1"/>
  <c r="C21" i="5" l="1"/>
  <c r="C22" i="5" s="1"/>
  <c r="I31" i="2"/>
  <c r="F30" i="2"/>
  <c r="F31" i="2"/>
  <c r="F32" i="2"/>
  <c r="F33" i="2"/>
  <c r="F37" i="2"/>
  <c r="F43" i="2"/>
  <c r="F41" i="2" s="1"/>
  <c r="C54" i="2"/>
  <c r="F54" i="2" s="1"/>
  <c r="F55" i="2"/>
  <c r="F53" i="2"/>
  <c r="F52" i="2"/>
  <c r="F51" i="2"/>
  <c r="F29" i="2" l="1"/>
  <c r="F49" i="2"/>
  <c r="F21" i="2" l="1"/>
  <c r="F22" i="2"/>
  <c r="F24" i="2"/>
  <c r="F25" i="2"/>
  <c r="F26" i="2"/>
  <c r="F28" i="2"/>
  <c r="F39" i="2"/>
  <c r="F40" i="2"/>
  <c r="F58" i="2"/>
  <c r="F38" i="2" l="1"/>
  <c r="F23" i="2"/>
  <c r="F20" i="2" l="1"/>
  <c r="F46" i="2"/>
  <c r="F60" i="2" l="1"/>
  <c r="C23" i="5" s="1"/>
  <c r="C26" i="5" s="1"/>
  <c r="C28" i="5" s="1"/>
  <c r="C27" i="5" s="1"/>
</calcChain>
</file>

<file path=xl/sharedStrings.xml><?xml version="1.0" encoding="utf-8"?>
<sst xmlns="http://schemas.openxmlformats.org/spreadsheetml/2006/main" count="361" uniqueCount="202">
  <si>
    <t>Hinnatabel</t>
  </si>
  <si>
    <t xml:space="preserve">Kood </t>
  </si>
  <si>
    <t xml:space="preserve">Kululiik </t>
  </si>
  <si>
    <t xml:space="preserve">Maht </t>
  </si>
  <si>
    <t xml:space="preserve">Ühik </t>
  </si>
  <si>
    <t xml:space="preserve">Summa </t>
  </si>
  <si>
    <t xml:space="preserve">VÄLISRAJATISED </t>
  </si>
  <si>
    <t xml:space="preserve">Ettevalmistus ja lammutus </t>
  </si>
  <si>
    <t>Ettevalmistus ja raadamine</t>
  </si>
  <si>
    <t>obj</t>
  </si>
  <si>
    <t>Geodeetilisedtööd koos teostusjoonistega</t>
  </si>
  <si>
    <t xml:space="preserve">Hoonealune süvend </t>
  </si>
  <si>
    <t>m3</t>
  </si>
  <si>
    <t>Kaeved</t>
  </si>
  <si>
    <t>Täited</t>
  </si>
  <si>
    <t>Pinnase vedu</t>
  </si>
  <si>
    <t>m2</t>
  </si>
  <si>
    <t>jm</t>
  </si>
  <si>
    <t>kmpl</t>
  </si>
  <si>
    <t xml:space="preserve">ALUSED JA VUNDAMENDID </t>
  </si>
  <si>
    <t>Sooja- ja hüdroisolatsioon</t>
  </si>
  <si>
    <t xml:space="preserve">Aluspõrandad </t>
  </si>
  <si>
    <t xml:space="preserve">KANDETARINDID </t>
  </si>
  <si>
    <t xml:space="preserve">Kandvad ja välisseinad </t>
  </si>
  <si>
    <t>Seinte puittarindid</t>
  </si>
  <si>
    <t>Sooja-, heli- ja hüdroisolatsioon</t>
  </si>
  <si>
    <t>Välisavatäidete perimeetri tihendamine</t>
  </si>
  <si>
    <t>Seinte fassaadikatted</t>
  </si>
  <si>
    <t>Fassaadi veeplekkide paigaldus</t>
  </si>
  <si>
    <t xml:space="preserve">Vahe- ja katuslaed </t>
  </si>
  <si>
    <t xml:space="preserve">Trepielemendid </t>
  </si>
  <si>
    <t xml:space="preserve">FASSAADIELEMENDID JA KATUSED </t>
  </si>
  <si>
    <t xml:space="preserve">Aknad </t>
  </si>
  <si>
    <t xml:space="preserve">Välisuksed ja väravad </t>
  </si>
  <si>
    <t>Lukustus ja varustus</t>
  </si>
  <si>
    <t>Pinnakatted</t>
  </si>
  <si>
    <t xml:space="preserve">Piirded ja käiguteed </t>
  </si>
  <si>
    <t xml:space="preserve">Katusetarindid </t>
  </si>
  <si>
    <t>Elemendid</t>
  </si>
  <si>
    <t>Katuse läbiviigud ja elemendid</t>
  </si>
  <si>
    <t>Puittarindid</t>
  </si>
  <si>
    <t>Katusekatted</t>
  </si>
  <si>
    <t xml:space="preserve">RUUMITARINDID JA PINNAKATTED </t>
  </si>
  <si>
    <t xml:space="preserve">Vaheseinad </t>
  </si>
  <si>
    <t xml:space="preserve">Siseuksed </t>
  </si>
  <si>
    <t>Puituksed</t>
  </si>
  <si>
    <t xml:space="preserve">Siseseinte pinnakatted </t>
  </si>
  <si>
    <t>Krohv- ja tasandus</t>
  </si>
  <si>
    <t>Plaatkatted</t>
  </si>
  <si>
    <t>Seinte hüdroisolatsioon</t>
  </si>
  <si>
    <t xml:space="preserve">Lagede pinnakatted </t>
  </si>
  <si>
    <t>Puidust laed, kipsplaatlaed</t>
  </si>
  <si>
    <t xml:space="preserve">Põrandad ja põrandakatted </t>
  </si>
  <si>
    <t>Plaatpõrandad</t>
  </si>
  <si>
    <t>Põrandate hüdroisolatsioon</t>
  </si>
  <si>
    <t xml:space="preserve">SISUSTUS, INVENTAR, SEADMED </t>
  </si>
  <si>
    <t>Inventar</t>
  </si>
  <si>
    <t xml:space="preserve">TEHNOSÜSTEEMID </t>
  </si>
  <si>
    <t xml:space="preserve">Veevarustus ja kanalisatsioon </t>
  </si>
  <si>
    <t>Veevarustus</t>
  </si>
  <si>
    <t>Kanalisatsioon</t>
  </si>
  <si>
    <t>Sanitaartehnika seadmed</t>
  </si>
  <si>
    <t xml:space="preserve">Küte, ventilatsioon ja jahutus </t>
  </si>
  <si>
    <t>Küttetorustikud</t>
  </si>
  <si>
    <t>Katlamajad, soojasõlmed, boilerid</t>
  </si>
  <si>
    <t>Ventilatsiooniseadmed</t>
  </si>
  <si>
    <t>Ventilatsioonitorustikud</t>
  </si>
  <si>
    <t xml:space="preserve">Tugevvoolupaigaldis </t>
  </si>
  <si>
    <t>Elektri peajaotussüsteemid</t>
  </si>
  <si>
    <t>Kaabliteed</t>
  </si>
  <si>
    <t>Kaabeldus</t>
  </si>
  <si>
    <t>Valgustussüsteemid</t>
  </si>
  <si>
    <t>Elektriküte, installatsioonimaterjalid</t>
  </si>
  <si>
    <t>Instalatsioonimaterjalid</t>
  </si>
  <si>
    <t>Piksekaitse ja maandus</t>
  </si>
  <si>
    <t>Piksekaitse, maandus</t>
  </si>
  <si>
    <t xml:space="preserve">Nõrkvoolupaigaldis ja automaatika </t>
  </si>
  <si>
    <t>Andmevõrgud, telefoni- ja infoedastussüsteemid</t>
  </si>
  <si>
    <t>Turvasüsteemid</t>
  </si>
  <si>
    <t>KOKKU</t>
  </si>
  <si>
    <t>Käibemaks 20%</t>
  </si>
  <si>
    <t>Koostas:</t>
  </si>
  <si>
    <t>SUMMA</t>
  </si>
  <si>
    <t xml:space="preserve">Keraamiline põrandaplaat (niiske ruum) </t>
  </si>
  <si>
    <t xml:space="preserve">Keraamiline seinaplaat (niiske ruum) </t>
  </si>
  <si>
    <t>Lukustus</t>
  </si>
  <si>
    <t>Antud eelrvestustöö täpsus +/- 10%</t>
  </si>
  <si>
    <t>Puit- ja kipsplaatvaheseinad</t>
  </si>
  <si>
    <t>Puit- ja puit-alumiiniumaknad</t>
  </si>
  <si>
    <t>Välisuste lukustus</t>
  </si>
  <si>
    <t>Välisavapõskede viimistlemine</t>
  </si>
  <si>
    <t>Puitpõrandad</t>
  </si>
  <si>
    <t>Parkett</t>
  </si>
  <si>
    <t>Antud eelarvestustöö koostatud  eelprojekti  alusel</t>
  </si>
  <si>
    <t>Avatäidete paigaldus</t>
  </si>
  <si>
    <t>Lukustuse paigaldus</t>
  </si>
  <si>
    <t>Rõdud ja terrassid</t>
  </si>
  <si>
    <t xml:space="preserve">Siseuste lukustus ja käepidemed </t>
  </si>
  <si>
    <t>Paigaldus</t>
  </si>
  <si>
    <t>Plaatimine</t>
  </si>
  <si>
    <t>Põranda plaatimine</t>
  </si>
  <si>
    <t>Liistu paigaldus</t>
  </si>
  <si>
    <t>Põrandaliist</t>
  </si>
  <si>
    <t>Treppide pinnakatted</t>
  </si>
  <si>
    <t>Astmete puitkatted</t>
  </si>
  <si>
    <t xml:space="preserve">Aluspõranda tuuletõkkeplaadid 50mm </t>
  </si>
  <si>
    <t>Aluspõrandate puittarindid</t>
  </si>
  <si>
    <t>Aluspõranda puittalad 195x45mm</t>
  </si>
  <si>
    <t>Aluspõranda puittalade vaheline soojustus mineraalvillaga 200mm</t>
  </si>
  <si>
    <t>Aluspõranda aurutõke</t>
  </si>
  <si>
    <t>Aluspõranda OSB 3 sulundiga puitlaastplaat 22mm</t>
  </si>
  <si>
    <t>Aluspõranda Uponor Siccus 20 põrandaküttepaneelid 30mm/soontes Uponor Comfort Pipe Plus 20x2,0mm</t>
  </si>
  <si>
    <t>Aluspõranda ehituskile</t>
  </si>
  <si>
    <t>Aluspõranda 2x põrandakips</t>
  </si>
  <si>
    <t>Puidust tarindid</t>
  </si>
  <si>
    <t xml:space="preserve">Vahelae puittalad 45x195mm </t>
  </si>
  <si>
    <t>Vahelae puittalade vaheline soojustus mineraalvillaga 100mm</t>
  </si>
  <si>
    <t>Lagede sooja-, heli- ja hüdroisolatsioon</t>
  </si>
  <si>
    <t>Vahelae ehituspaber</t>
  </si>
  <si>
    <t>Vahelae installatsioonilatt 22x50mm</t>
  </si>
  <si>
    <t>Puittrepiastmed koos paigaldusega</t>
  </si>
  <si>
    <t>Kipsplaatsein metallkarkassil GN 70 202 M70 (ühel pool niiske ruum)</t>
  </si>
  <si>
    <t>Niiskuskindlam puituks 700x2100mm</t>
  </si>
  <si>
    <t>Parket paigaldus koos aluskattega</t>
  </si>
  <si>
    <t>Puit nurgaaken välisuksega 5280x2700mm</t>
  </si>
  <si>
    <t>Puitkatted</t>
  </si>
  <si>
    <t>2. korruse dekoratiivne puitirbisein (piire)</t>
  </si>
  <si>
    <t>Katuse katmine 2x immutatud puitlaudisega</t>
  </si>
  <si>
    <t>Katuse immutatud puitroovitus (risti kallet)</t>
  </si>
  <si>
    <t>Katuse immutatud puitroovitus (piki kallet)</t>
  </si>
  <si>
    <t>Katuse 1x SBS rullmaterjal</t>
  </si>
  <si>
    <t xml:space="preserve">Katuse OSB 3 sulundiga puitlaastplaat 22mm </t>
  </si>
  <si>
    <t>Katuse tuulutuslatt 45x45mm s.600mm</t>
  </si>
  <si>
    <t>Katuse hingav aluskate</t>
  </si>
  <si>
    <t>Katuse sarikad 45x195mm s.600mm</t>
  </si>
  <si>
    <t>Katuse sarikate vaheline soojustus mineraalvillaga 200mm</t>
  </si>
  <si>
    <t>Katuse lisatalad 45x95mm s.600mm</t>
  </si>
  <si>
    <t>Katuse puittalade vaheline soojustus mineraalvillaga 100mm</t>
  </si>
  <si>
    <t>Katuslae aurutõkkekile</t>
  </si>
  <si>
    <t>Katuse installatsioonilatt 22x50mm</t>
  </si>
  <si>
    <t>Korstna ehitus komplektis</t>
  </si>
  <si>
    <t>Pinnasel terrassi puitkarkass 50x150mm</t>
  </si>
  <si>
    <t>Vaiad ja tugevdustarindid</t>
  </si>
  <si>
    <t>Koht- ja puurvaiad</t>
  </si>
  <si>
    <t>Kruvivai 101,6x6mm l-3000mm</t>
  </si>
  <si>
    <t xml:space="preserve">Terrassi serva katmine laudisega </t>
  </si>
  <si>
    <t>Terrassi puittreppide ehitus komplektis</t>
  </si>
  <si>
    <t>Puidust piirded</t>
  </si>
  <si>
    <t>Sisetrepi puitpiire</t>
  </si>
  <si>
    <t>Välisseinte horisontaalne laudis</t>
  </si>
  <si>
    <t>Välisseinte tuuletõkkeplaat 30mm</t>
  </si>
  <si>
    <t>Välisseinte sõrestikupostid 45x145mm</t>
  </si>
  <si>
    <t>Välisseinte soojustus mineraalvillaga 150mm</t>
  </si>
  <si>
    <t>Välisseinte aurutõke</t>
  </si>
  <si>
    <t>Välisseinte puitprussid 45x45mm</t>
  </si>
  <si>
    <t>Välisseinte soojustus mineraalvillaga 50mm</t>
  </si>
  <si>
    <t>Seinte katmine 1x niiskuskindla kipsplaadiga</t>
  </si>
  <si>
    <t>Suvila</t>
  </si>
  <si>
    <t>Suletud netopind ca 22,3 m2</t>
  </si>
  <si>
    <t>tundi</t>
  </si>
  <si>
    <t>Ettevalmistustmaterjalid</t>
  </si>
  <si>
    <t xml:space="preserve">Hoonealuse süvendi väljakaeve  ca 300 mm </t>
  </si>
  <si>
    <t>Hoonealuse pinnase tasandamine</t>
  </si>
  <si>
    <t>Väljakevete planeerimine krundil</t>
  </si>
  <si>
    <t>Puittrepi  puit kandurid</t>
  </si>
  <si>
    <t>Pinnasel terrassi laudkatted 22x120mm; PHL</t>
  </si>
  <si>
    <t>Katuse sadeveerenn</t>
  </si>
  <si>
    <t>Katuse sadeveetoru</t>
  </si>
  <si>
    <t>Puitukse paigaldus</t>
  </si>
  <si>
    <t>Välisavapõskede ehitus Dold plaadist 19 mm (45,00 m2)</t>
  </si>
  <si>
    <t>Seinte katmine Dold plaadiga 19 mm (45,00 m2)</t>
  </si>
  <si>
    <t>Kaldkatuse katmine  Dold plaadiga 19 mm (45,00 m2)</t>
  </si>
  <si>
    <t>Lagede katmine  Dold plaadiga 19 mm (45,00 m2)</t>
  </si>
  <si>
    <t>San ruumi lae katmine  Dold plaadiga 19 mm (45,00 m2)</t>
  </si>
  <si>
    <t>Kamin</t>
  </si>
  <si>
    <t>Kamina paigaldus</t>
  </si>
  <si>
    <t>WC põranda kinnitus</t>
  </si>
  <si>
    <t>Valamu</t>
  </si>
  <si>
    <t>Segisti</t>
  </si>
  <si>
    <t>Dushi segisti</t>
  </si>
  <si>
    <t>Dushi kardin</t>
  </si>
  <si>
    <t>Põrnad renntrapp</t>
  </si>
  <si>
    <t xml:space="preserve">Sanitaartehnika paigaldus </t>
  </si>
  <si>
    <t>Õhk-vesi küttesedae</t>
  </si>
  <si>
    <t>Ventilaator</t>
  </si>
  <si>
    <t>Süvistatud valgusti</t>
  </si>
  <si>
    <t>Rippvalgusti</t>
  </si>
  <si>
    <t>Evakuatsiooni valgusti</t>
  </si>
  <si>
    <t>Valgustite paigaldus</t>
  </si>
  <si>
    <t>WIFI</t>
  </si>
  <si>
    <t>Suitsuandur</t>
  </si>
  <si>
    <t>E-Eelarvestus OÜ</t>
  </si>
  <si>
    <t xml:space="preserve">Terrasside aluste väljakaeve  ca 300 mm </t>
  </si>
  <si>
    <t>Kruvivai 101,6x6mm l-1500mm</t>
  </si>
  <si>
    <t>Sooja-ja hüdroisolatsioon</t>
  </si>
  <si>
    <t>Geotekstiil</t>
  </si>
  <si>
    <t>Jrk.nr</t>
  </si>
  <si>
    <t>Nimetus</t>
  </si>
  <si>
    <t>Maksumus</t>
  </si>
  <si>
    <t>Terrass</t>
  </si>
  <si>
    <t>Töömakulud</t>
  </si>
  <si>
    <t>Ettevalmistustööd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</si>
</sst>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[$€-2]\ * #,##0.00_-;\-[$€-2]\ * #,##0.00_-;_-[$€-2]\ * &quot;-&quot;??_-;_-@_-"/>
    <numFmt numFmtId="166" formatCode="_-[$€-2]\ * #,##0.0_-;\-[$€-2]\ * #,##0.0_-;_-[$€-2]\ 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b/>
      <sz val="13.5"/>
      <color rgb="FF000000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i/>
      <u/>
      <sz val="12"/>
      <color rgb="FF000000"/>
      <name val="Calibri"/>
      <family val="2"/>
      <charset val="186"/>
      <scheme val="minor"/>
    </font>
    <font>
      <b/>
      <i/>
      <u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20" fillId="33" borderId="0" xfId="0" applyFont="1" applyFill="1" applyAlignment="1">
      <alignment horizontal="left"/>
    </xf>
    <xf numFmtId="0" fontId="19" fillId="33" borderId="0" xfId="0" applyFont="1" applyFill="1"/>
    <xf numFmtId="14" fontId="23" fillId="33" borderId="0" xfId="0" applyNumberFormat="1" applyFont="1" applyFill="1"/>
    <xf numFmtId="0" fontId="21" fillId="33" borderId="0" xfId="0" applyFont="1" applyFill="1" applyAlignment="1">
      <alignment horizontal="center" wrapText="1"/>
    </xf>
    <xf numFmtId="0" fontId="22" fillId="34" borderId="10" xfId="0" applyFont="1" applyFill="1" applyBorder="1" applyAlignment="1">
      <alignment horizontal="center" wrapText="1"/>
    </xf>
    <xf numFmtId="165" fontId="22" fillId="34" borderId="10" xfId="0" applyNumberFormat="1" applyFont="1" applyFill="1" applyBorder="1" applyAlignment="1">
      <alignment horizontal="center" wrapText="1"/>
    </xf>
    <xf numFmtId="0" fontId="23" fillId="34" borderId="10" xfId="0" applyFont="1" applyFill="1" applyBorder="1"/>
    <xf numFmtId="0" fontId="23" fillId="34" borderId="10" xfId="0" applyFont="1" applyFill="1" applyBorder="1" applyAlignment="1">
      <alignment wrapText="1"/>
    </xf>
    <xf numFmtId="166" fontId="23" fillId="34" borderId="10" xfId="0" applyNumberFormat="1" applyFont="1" applyFill="1" applyBorder="1"/>
    <xf numFmtId="165" fontId="23" fillId="34" borderId="10" xfId="0" applyNumberFormat="1" applyFont="1" applyFill="1" applyBorder="1"/>
    <xf numFmtId="0" fontId="19" fillId="33" borderId="10" xfId="0" applyFont="1" applyFill="1" applyBorder="1"/>
    <xf numFmtId="0" fontId="19" fillId="0" borderId="10" xfId="0" applyFont="1" applyBorder="1" applyAlignment="1">
      <alignment wrapText="1"/>
    </xf>
    <xf numFmtId="165" fontId="19" fillId="33" borderId="10" xfId="0" applyNumberFormat="1" applyFont="1" applyFill="1" applyBorder="1"/>
    <xf numFmtId="0" fontId="23" fillId="33" borderId="10" xfId="0" applyFont="1" applyFill="1" applyBorder="1"/>
    <xf numFmtId="0" fontId="23" fillId="0" borderId="10" xfId="42" applyFont="1" applyBorder="1" applyAlignment="1">
      <alignment wrapText="1"/>
    </xf>
    <xf numFmtId="166" fontId="23" fillId="33" borderId="10" xfId="0" applyNumberFormat="1" applyFont="1" applyFill="1" applyBorder="1"/>
    <xf numFmtId="165" fontId="23" fillId="33" borderId="10" xfId="0" applyNumberFormat="1" applyFont="1" applyFill="1" applyBorder="1"/>
    <xf numFmtId="0" fontId="23" fillId="34" borderId="11" xfId="0" applyFont="1" applyFill="1" applyBorder="1"/>
    <xf numFmtId="0" fontId="23" fillId="34" borderId="13" xfId="0" applyFont="1" applyFill="1" applyBorder="1"/>
    <xf numFmtId="0" fontId="23" fillId="34" borderId="12" xfId="0" applyFont="1" applyFill="1" applyBorder="1"/>
    <xf numFmtId="165" fontId="23" fillId="34" borderId="12" xfId="0" applyNumberFormat="1" applyFont="1" applyFill="1" applyBorder="1"/>
    <xf numFmtId="165" fontId="19" fillId="33" borderId="0" xfId="0" applyNumberFormat="1" applyFont="1" applyFill="1"/>
    <xf numFmtId="0" fontId="24" fillId="33" borderId="0" xfId="0" applyFont="1" applyFill="1" applyAlignment="1">
      <alignment horizontal="left"/>
    </xf>
    <xf numFmtId="0" fontId="19" fillId="33" borderId="0" xfId="0" applyFont="1" applyFill="1" applyAlignment="1">
      <alignment wrapText="1"/>
    </xf>
    <xf numFmtId="0" fontId="25" fillId="33" borderId="0" xfId="0" applyFont="1" applyFill="1"/>
    <xf numFmtId="0" fontId="27" fillId="33" borderId="0" xfId="0" applyFont="1" applyFill="1"/>
    <xf numFmtId="0" fontId="23" fillId="33" borderId="0" xfId="0" applyFont="1" applyFill="1"/>
    <xf numFmtId="0" fontId="19" fillId="35" borderId="10" xfId="0" applyFont="1" applyFill="1" applyBorder="1"/>
    <xf numFmtId="0" fontId="19" fillId="35" borderId="10" xfId="0" applyFont="1" applyFill="1" applyBorder="1" applyAlignment="1">
      <alignment wrapText="1"/>
    </xf>
    <xf numFmtId="165" fontId="19" fillId="35" borderId="10" xfId="0" applyNumberFormat="1" applyFont="1" applyFill="1" applyBorder="1"/>
    <xf numFmtId="0" fontId="23" fillId="35" borderId="10" xfId="0" applyFont="1" applyFill="1" applyBorder="1"/>
    <xf numFmtId="166" fontId="23" fillId="35" borderId="10" xfId="0" applyNumberFormat="1" applyFont="1" applyFill="1" applyBorder="1"/>
    <xf numFmtId="165" fontId="23" fillId="35" borderId="10" xfId="0" applyNumberFormat="1" applyFont="1" applyFill="1" applyBorder="1"/>
    <xf numFmtId="0" fontId="23" fillId="34" borderId="13" xfId="0" applyFont="1" applyFill="1" applyBorder="1" applyAlignment="1">
      <alignment wrapText="1"/>
    </xf>
    <xf numFmtId="0" fontId="28" fillId="0" borderId="10" xfId="0" applyFont="1" applyBorder="1"/>
    <xf numFmtId="0" fontId="28" fillId="0" borderId="10" xfId="0" applyFont="1" applyBorder="1" applyAlignment="1">
      <alignment wrapText="1"/>
    </xf>
    <xf numFmtId="166" fontId="28" fillId="0" borderId="10" xfId="0" applyNumberFormat="1" applyFont="1" applyBorder="1"/>
    <xf numFmtId="165" fontId="28" fillId="0" borderId="10" xfId="0" applyNumberFormat="1" applyFont="1" applyBorder="1"/>
    <xf numFmtId="0" fontId="23" fillId="35" borderId="10" xfId="42" applyFont="1" applyFill="1" applyBorder="1" applyAlignment="1">
      <alignment wrapText="1"/>
    </xf>
    <xf numFmtId="0" fontId="19" fillId="0" borderId="10" xfId="0" applyFont="1" applyBorder="1"/>
    <xf numFmtId="165" fontId="19" fillId="0" borderId="10" xfId="0" applyNumberFormat="1" applyFont="1" applyBorder="1"/>
    <xf numFmtId="0" fontId="26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0" fillId="35" borderId="10" xfId="0" applyFill="1" applyBorder="1" applyAlignment="1">
      <alignment wrapText="1"/>
    </xf>
    <xf numFmtId="164" fontId="19" fillId="35" borderId="10" xfId="43" applyFont="1" applyFill="1" applyBorder="1"/>
    <xf numFmtId="164" fontId="23" fillId="35" borderId="10" xfId="43" applyFont="1" applyFill="1" applyBorder="1"/>
    <xf numFmtId="164" fontId="19" fillId="33" borderId="0" xfId="43" applyFont="1" applyFill="1" applyAlignment="1">
      <alignment horizontal="right"/>
    </xf>
    <xf numFmtId="164" fontId="22" fillId="34" borderId="10" xfId="43" applyFont="1" applyFill="1" applyBorder="1" applyAlignment="1">
      <alignment horizontal="right" wrapText="1"/>
    </xf>
    <xf numFmtId="164" fontId="23" fillId="34" borderId="10" xfId="43" applyFont="1" applyFill="1" applyBorder="1" applyAlignment="1">
      <alignment horizontal="right"/>
    </xf>
    <xf numFmtId="164" fontId="19" fillId="33" borderId="10" xfId="43" applyFont="1" applyFill="1" applyBorder="1" applyAlignment="1">
      <alignment horizontal="right"/>
    </xf>
    <xf numFmtId="164" fontId="23" fillId="35" borderId="10" xfId="43" applyFont="1" applyFill="1" applyBorder="1" applyAlignment="1">
      <alignment horizontal="right"/>
    </xf>
    <xf numFmtId="164" fontId="19" fillId="35" borderId="10" xfId="43" applyFont="1" applyFill="1" applyBorder="1" applyAlignment="1">
      <alignment horizontal="right"/>
    </xf>
    <xf numFmtId="164" fontId="19" fillId="0" borderId="10" xfId="43" applyFont="1" applyBorder="1" applyAlignment="1">
      <alignment horizontal="right"/>
    </xf>
    <xf numFmtId="164" fontId="28" fillId="0" borderId="10" xfId="43" applyFont="1" applyBorder="1" applyAlignment="1">
      <alignment horizontal="right"/>
    </xf>
    <xf numFmtId="164" fontId="0" fillId="35" borderId="10" xfId="43" applyFont="1" applyFill="1" applyBorder="1" applyAlignment="1">
      <alignment horizontal="right"/>
    </xf>
    <xf numFmtId="164" fontId="23" fillId="33" borderId="10" xfId="43" applyFont="1" applyFill="1" applyBorder="1" applyAlignment="1">
      <alignment horizontal="right"/>
    </xf>
    <xf numFmtId="164" fontId="23" fillId="34" borderId="13" xfId="43" applyFont="1" applyFill="1" applyBorder="1" applyAlignment="1">
      <alignment horizontal="right"/>
    </xf>
    <xf numFmtId="164" fontId="0" fillId="35" borderId="10" xfId="43" applyFont="1" applyFill="1" applyBorder="1" applyAlignment="1">
      <alignment horizontal="center"/>
    </xf>
    <xf numFmtId="0" fontId="23" fillId="35" borderId="10" xfId="0" applyFont="1" applyFill="1" applyBorder="1" applyAlignment="1">
      <alignment wrapText="1"/>
    </xf>
    <xf numFmtId="164" fontId="0" fillId="35" borderId="10" xfId="43" applyFont="1" applyFill="1" applyBorder="1"/>
    <xf numFmtId="165" fontId="29" fillId="35" borderId="10" xfId="0" applyNumberFormat="1" applyFont="1" applyFill="1" applyBorder="1"/>
    <xf numFmtId="0" fontId="28" fillId="35" borderId="10" xfId="0" applyFont="1" applyFill="1" applyBorder="1"/>
    <xf numFmtId="0" fontId="28" fillId="35" borderId="10" xfId="42" applyFont="1" applyFill="1" applyBorder="1" applyAlignment="1">
      <alignment wrapText="1"/>
    </xf>
    <xf numFmtId="0" fontId="23" fillId="35" borderId="0" xfId="0" applyFont="1" applyFill="1"/>
    <xf numFmtId="0" fontId="23" fillId="35" borderId="0" xfId="0" applyFont="1" applyFill="1" applyAlignment="1">
      <alignment wrapText="1"/>
    </xf>
    <xf numFmtId="164" fontId="23" fillId="35" borderId="0" xfId="43" applyFont="1" applyFill="1" applyBorder="1" applyAlignment="1">
      <alignment horizontal="right"/>
    </xf>
    <xf numFmtId="165" fontId="23" fillId="35" borderId="0" xfId="0" applyNumberFormat="1" applyFont="1" applyFill="1"/>
    <xf numFmtId="0" fontId="19" fillId="35" borderId="0" xfId="0" applyFont="1" applyFill="1"/>
    <xf numFmtId="165" fontId="0" fillId="0" borderId="0" xfId="0" applyNumberFormat="1"/>
    <xf numFmtId="0" fontId="0" fillId="0" borderId="10" xfId="0" applyBorder="1"/>
    <xf numFmtId="0" fontId="17" fillId="0" borderId="10" xfId="0" applyFont="1" applyBorder="1"/>
    <xf numFmtId="165" fontId="17" fillId="0" borderId="10" xfId="0" applyNumberFormat="1" applyFont="1" applyBorder="1"/>
    <xf numFmtId="0" fontId="0" fillId="0" borderId="17" xfId="0" applyBorder="1"/>
    <xf numFmtId="165" fontId="0" fillId="0" borderId="18" xfId="0" applyNumberFormat="1" applyBorder="1"/>
    <xf numFmtId="0" fontId="17" fillId="36" borderId="14" xfId="0" applyFont="1" applyFill="1" applyBorder="1"/>
    <xf numFmtId="0" fontId="17" fillId="36" borderId="15" xfId="0" applyFont="1" applyFill="1" applyBorder="1"/>
    <xf numFmtId="165" fontId="17" fillId="36" borderId="16" xfId="0" applyNumberFormat="1" applyFont="1" applyFill="1" applyBorder="1"/>
    <xf numFmtId="0" fontId="17" fillId="36" borderId="19" xfId="0" applyFont="1" applyFill="1" applyBorder="1"/>
    <xf numFmtId="0" fontId="17" fillId="36" borderId="20" xfId="0" applyFont="1" applyFill="1" applyBorder="1"/>
    <xf numFmtId="165" fontId="17" fillId="36" borderId="21" xfId="0" applyNumberFormat="1" applyFont="1" applyFill="1" applyBorder="1"/>
  </cellXfs>
  <cellStyles count="44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ma" xfId="43" builtinId="3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Normal 3" xfId="42" xr:uid="{00000000-0005-0000-0000-000025000000}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Üldpealkiri" xfId="1" builtinId="15" customBuiltin="1"/>
    <cellStyle name="Väljund" xfId="10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A356-5941-48BB-87A4-A69811476397}">
  <dimension ref="A3:F41"/>
  <sheetViews>
    <sheetView tabSelected="1" workbookViewId="0">
      <selection activeCell="K24" sqref="K24"/>
    </sheetView>
  </sheetViews>
  <sheetFormatPr defaultRowHeight="14.4" x14ac:dyDescent="0.3"/>
  <cols>
    <col min="2" max="2" width="91.109375" customWidth="1"/>
    <col min="3" max="3" width="15.5546875" customWidth="1"/>
    <col min="4" max="4" width="10.109375" bestFit="1" customWidth="1"/>
    <col min="5" max="5" width="10.88671875" bestFit="1" customWidth="1"/>
  </cols>
  <sheetData>
    <row r="3" spans="1:6" s="2" customFormat="1" x14ac:dyDescent="0.3">
      <c r="B3" s="24"/>
      <c r="C3" s="47"/>
    </row>
    <row r="4" spans="1:6" s="2" customFormat="1" x14ac:dyDescent="0.3">
      <c r="B4" s="24"/>
      <c r="C4" s="47"/>
    </row>
    <row r="5" spans="1:6" s="2" customFormat="1" x14ac:dyDescent="0.3">
      <c r="B5" s="24"/>
      <c r="C5" s="47"/>
    </row>
    <row r="6" spans="1:6" s="2" customFormat="1" x14ac:dyDescent="0.3">
      <c r="B6" s="24"/>
      <c r="C6" s="47"/>
    </row>
    <row r="7" spans="1:6" s="2" customFormat="1" x14ac:dyDescent="0.3">
      <c r="B7" s="24"/>
      <c r="C7" s="47"/>
    </row>
    <row r="8" spans="1:6" s="2" customFormat="1" x14ac:dyDescent="0.3">
      <c r="B8" s="24"/>
      <c r="C8" s="47"/>
    </row>
    <row r="9" spans="1:6" s="2" customFormat="1" x14ac:dyDescent="0.3">
      <c r="B9" s="24"/>
      <c r="C9" s="47"/>
    </row>
    <row r="10" spans="1:6" s="2" customFormat="1" x14ac:dyDescent="0.3">
      <c r="B10" s="24"/>
      <c r="C10" s="47"/>
    </row>
    <row r="11" spans="1:6" s="2" customFormat="1" x14ac:dyDescent="0.3">
      <c r="B11" s="24"/>
      <c r="C11" s="47"/>
    </row>
    <row r="12" spans="1:6" s="2" customFormat="1" ht="15.6" x14ac:dyDescent="0.3">
      <c r="A12" s="23" t="s">
        <v>157</v>
      </c>
      <c r="B12" s="24"/>
      <c r="C12" s="3">
        <v>45121</v>
      </c>
      <c r="E12" s="22"/>
    </row>
    <row r="13" spans="1:6" s="2" customFormat="1" x14ac:dyDescent="0.3">
      <c r="A13" s="25"/>
      <c r="B13" s="24"/>
      <c r="C13" s="3">
        <v>45129</v>
      </c>
      <c r="E13" s="22"/>
    </row>
    <row r="14" spans="1:6" s="2" customFormat="1" ht="15.6" x14ac:dyDescent="0.3">
      <c r="A14" s="42" t="s">
        <v>158</v>
      </c>
      <c r="B14" s="43"/>
      <c r="C14" s="47"/>
      <c r="E14" s="22"/>
      <c r="F14" s="22"/>
    </row>
    <row r="19" spans="1:5" x14ac:dyDescent="0.3">
      <c r="A19" s="70" t="s">
        <v>196</v>
      </c>
      <c r="B19" s="70" t="s">
        <v>197</v>
      </c>
      <c r="C19" s="70" t="s">
        <v>198</v>
      </c>
    </row>
    <row r="20" spans="1:5" x14ac:dyDescent="0.3">
      <c r="A20" s="71">
        <v>1</v>
      </c>
      <c r="B20" s="71" t="s">
        <v>157</v>
      </c>
      <c r="C20" s="72">
        <f>Suvila!F259</f>
        <v>0</v>
      </c>
      <c r="E20" s="69"/>
    </row>
    <row r="21" spans="1:5" x14ac:dyDescent="0.3">
      <c r="A21" s="71">
        <v>2</v>
      </c>
      <c r="B21" s="71" t="s">
        <v>157</v>
      </c>
      <c r="C21" s="72">
        <f>C20</f>
        <v>0</v>
      </c>
    </row>
    <row r="22" spans="1:5" x14ac:dyDescent="0.3">
      <c r="A22" s="71">
        <v>3</v>
      </c>
      <c r="B22" s="71" t="s">
        <v>157</v>
      </c>
      <c r="C22" s="72">
        <f>C21</f>
        <v>0</v>
      </c>
    </row>
    <row r="23" spans="1:5" x14ac:dyDescent="0.3">
      <c r="A23" s="71">
        <v>4</v>
      </c>
      <c r="B23" s="71" t="s">
        <v>199</v>
      </c>
      <c r="C23" s="72">
        <f>Terrass!F60</f>
        <v>0</v>
      </c>
    </row>
    <row r="24" spans="1:5" x14ac:dyDescent="0.3">
      <c r="A24" s="71">
        <v>5</v>
      </c>
      <c r="B24" s="71" t="s">
        <v>200</v>
      </c>
      <c r="C24" s="72">
        <f>Töömakulud!F79</f>
        <v>0</v>
      </c>
    </row>
    <row r="25" spans="1:5" ht="15" thickBot="1" x14ac:dyDescent="0.35">
      <c r="C25" s="69"/>
    </row>
    <row r="26" spans="1:5" x14ac:dyDescent="0.3">
      <c r="A26" s="75">
        <v>6</v>
      </c>
      <c r="B26" s="76" t="s">
        <v>79</v>
      </c>
      <c r="C26" s="77">
        <f>SUM(C20:C25)</f>
        <v>0</v>
      </c>
    </row>
    <row r="27" spans="1:5" x14ac:dyDescent="0.3">
      <c r="A27" s="73">
        <v>7</v>
      </c>
      <c r="B27" t="s">
        <v>80</v>
      </c>
      <c r="C27" s="74">
        <f>C28-C26</f>
        <v>0</v>
      </c>
    </row>
    <row r="28" spans="1:5" ht="15" thickBot="1" x14ac:dyDescent="0.35">
      <c r="A28" s="78">
        <v>8</v>
      </c>
      <c r="B28" s="79" t="s">
        <v>82</v>
      </c>
      <c r="C28" s="80">
        <f>C26*1.2</f>
        <v>0</v>
      </c>
    </row>
    <row r="29" spans="1:5" x14ac:dyDescent="0.3">
      <c r="C29" s="69"/>
    </row>
    <row r="30" spans="1:5" x14ac:dyDescent="0.3">
      <c r="C30" s="69"/>
    </row>
    <row r="31" spans="1:5" x14ac:dyDescent="0.3">
      <c r="C31" s="69"/>
    </row>
    <row r="32" spans="1:5" x14ac:dyDescent="0.3">
      <c r="A32" s="26" t="s">
        <v>93</v>
      </c>
      <c r="C32" s="69"/>
    </row>
    <row r="33" spans="1:3" x14ac:dyDescent="0.3">
      <c r="A33" s="2"/>
      <c r="C33" s="69"/>
    </row>
    <row r="34" spans="1:3" x14ac:dyDescent="0.3">
      <c r="A34" s="26" t="s">
        <v>86</v>
      </c>
      <c r="C34" s="69"/>
    </row>
    <row r="35" spans="1:3" x14ac:dyDescent="0.3">
      <c r="A35" s="2"/>
      <c r="C35" s="69"/>
    </row>
    <row r="36" spans="1:3" x14ac:dyDescent="0.3">
      <c r="A36" s="2"/>
      <c r="C36" s="69"/>
    </row>
    <row r="37" spans="1:3" x14ac:dyDescent="0.3">
      <c r="A37" s="2"/>
      <c r="C37" s="69"/>
    </row>
    <row r="38" spans="1:3" x14ac:dyDescent="0.3">
      <c r="A38" s="27" t="s">
        <v>81</v>
      </c>
      <c r="C38" s="69"/>
    </row>
    <row r="39" spans="1:3" x14ac:dyDescent="0.3">
      <c r="A39" s="2"/>
      <c r="C39" s="69"/>
    </row>
    <row r="40" spans="1:3" x14ac:dyDescent="0.3">
      <c r="A40" s="27" t="s">
        <v>191</v>
      </c>
      <c r="C40" s="69"/>
    </row>
    <row r="41" spans="1:3" x14ac:dyDescent="0.3">
      <c r="A41" s="2"/>
      <c r="C41" s="6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4300-4359-4FAF-BBA1-70F25CD0C869}">
  <dimension ref="A10:F271"/>
  <sheetViews>
    <sheetView showGridLines="0" topLeftCell="A244" zoomScaleNormal="100" workbookViewId="0">
      <selection activeCell="A11" sqref="A11"/>
    </sheetView>
  </sheetViews>
  <sheetFormatPr defaultColWidth="9.109375" defaultRowHeight="14.4" x14ac:dyDescent="0.3"/>
  <cols>
    <col min="1" max="1" width="14" style="2" customWidth="1"/>
    <col min="2" max="2" width="51.6640625" style="24" customWidth="1"/>
    <col min="3" max="3" width="7.88671875" style="47" customWidth="1"/>
    <col min="4" max="4" width="5.33203125" style="2" bestFit="1" customWidth="1"/>
    <col min="5" max="6" width="12.88671875" style="2" bestFit="1" customWidth="1"/>
    <col min="7" max="16384" width="9.109375" style="2"/>
  </cols>
  <sheetData>
    <row r="10" spans="1:6" ht="15.6" x14ac:dyDescent="0.3">
      <c r="A10" s="23" t="s">
        <v>157</v>
      </c>
      <c r="E10" s="22"/>
      <c r="F10" s="3">
        <v>45121</v>
      </c>
    </row>
    <row r="11" spans="1:6" x14ac:dyDescent="0.3">
      <c r="A11" s="25"/>
      <c r="E11" s="22"/>
      <c r="F11" s="3">
        <v>45129</v>
      </c>
    </row>
    <row r="12" spans="1:6" ht="15.6" x14ac:dyDescent="0.3">
      <c r="A12" s="42" t="s">
        <v>158</v>
      </c>
      <c r="B12" s="43"/>
      <c r="E12" s="22"/>
      <c r="F12" s="22"/>
    </row>
    <row r="14" spans="1:6" ht="15.6" x14ac:dyDescent="0.3">
      <c r="A14" s="1"/>
      <c r="F14" s="3"/>
    </row>
    <row r="16" spans="1:6" ht="18" customHeight="1" x14ac:dyDescent="0.35">
      <c r="B16" s="4" t="s">
        <v>0</v>
      </c>
    </row>
    <row r="18" spans="1:6" x14ac:dyDescent="0.3">
      <c r="A18" s="5" t="s">
        <v>1</v>
      </c>
      <c r="B18" s="5" t="s">
        <v>2</v>
      </c>
      <c r="C18" s="48" t="s">
        <v>3</v>
      </c>
      <c r="D18" s="5" t="s">
        <v>4</v>
      </c>
      <c r="E18" s="6"/>
      <c r="F18" s="6" t="s">
        <v>5</v>
      </c>
    </row>
    <row r="19" spans="1:6" ht="6" customHeight="1" x14ac:dyDescent="0.3"/>
    <row r="20" spans="1:6" x14ac:dyDescent="0.3">
      <c r="A20" s="7">
        <v>1</v>
      </c>
      <c r="B20" s="8" t="s">
        <v>6</v>
      </c>
      <c r="C20" s="49"/>
      <c r="D20" s="7"/>
      <c r="E20" s="9"/>
      <c r="F20" s="10">
        <f>SUM(F21:F37)/2</f>
        <v>0</v>
      </c>
    </row>
    <row r="21" spans="1:6" x14ac:dyDescent="0.3">
      <c r="A21" s="11"/>
      <c r="B21" s="12"/>
      <c r="C21" s="50"/>
      <c r="D21" s="11"/>
      <c r="E21" s="13"/>
      <c r="F21" s="13" t="str">
        <f t="shared" ref="F21:F37" si="0">IF(C21="","",C21*E21)</f>
        <v/>
      </c>
    </row>
    <row r="22" spans="1:6" x14ac:dyDescent="0.3">
      <c r="A22" s="11"/>
      <c r="B22" s="12"/>
      <c r="C22" s="50"/>
      <c r="D22" s="11"/>
      <c r="E22" s="13"/>
      <c r="F22" s="13" t="str">
        <f t="shared" si="0"/>
        <v/>
      </c>
    </row>
    <row r="23" spans="1:6" x14ac:dyDescent="0.3">
      <c r="A23" s="31">
        <v>11</v>
      </c>
      <c r="B23" s="39" t="s">
        <v>7</v>
      </c>
      <c r="C23" s="51"/>
      <c r="D23" s="31"/>
      <c r="E23" s="32"/>
      <c r="F23" s="33">
        <f>SUM(F24:F27)</f>
        <v>0</v>
      </c>
    </row>
    <row r="24" spans="1:6" x14ac:dyDescent="0.3">
      <c r="A24" s="28">
        <v>111</v>
      </c>
      <c r="B24" s="29" t="s">
        <v>8</v>
      </c>
      <c r="C24" s="52"/>
      <c r="D24" s="28"/>
      <c r="E24" s="30"/>
      <c r="F24" s="30" t="str">
        <f t="shared" si="0"/>
        <v/>
      </c>
    </row>
    <row r="25" spans="1:6" x14ac:dyDescent="0.3">
      <c r="A25" s="28">
        <v>1110000001</v>
      </c>
      <c r="B25" s="29" t="s">
        <v>201</v>
      </c>
      <c r="C25" s="52">
        <v>1</v>
      </c>
      <c r="D25" s="28" t="s">
        <v>9</v>
      </c>
      <c r="E25" s="30"/>
      <c r="F25" s="30">
        <f t="shared" si="0"/>
        <v>0</v>
      </c>
    </row>
    <row r="26" spans="1:6" x14ac:dyDescent="0.3">
      <c r="A26" s="28">
        <v>1110000002</v>
      </c>
      <c r="B26" s="29" t="s">
        <v>10</v>
      </c>
      <c r="C26" s="52">
        <v>12</v>
      </c>
      <c r="D26" s="28" t="s">
        <v>159</v>
      </c>
      <c r="E26" s="30"/>
      <c r="F26" s="30">
        <f t="shared" si="0"/>
        <v>0</v>
      </c>
    </row>
    <row r="27" spans="1:6" x14ac:dyDescent="0.3">
      <c r="A27" s="40"/>
      <c r="B27" s="12"/>
      <c r="C27" s="53"/>
      <c r="D27" s="40"/>
      <c r="E27" s="41"/>
      <c r="F27" s="41"/>
    </row>
    <row r="28" spans="1:6" x14ac:dyDescent="0.3">
      <c r="A28" s="11"/>
      <c r="B28" s="12"/>
      <c r="C28" s="50"/>
      <c r="D28" s="11"/>
      <c r="E28" s="13"/>
      <c r="F28" s="13" t="str">
        <f t="shared" si="0"/>
        <v/>
      </c>
    </row>
    <row r="29" spans="1:6" x14ac:dyDescent="0.3">
      <c r="A29" s="31">
        <v>12</v>
      </c>
      <c r="B29" s="39" t="s">
        <v>11</v>
      </c>
      <c r="C29" s="51"/>
      <c r="D29" s="31"/>
      <c r="E29" s="32"/>
      <c r="F29" s="33">
        <f>SUM(F30:F35)</f>
        <v>0</v>
      </c>
    </row>
    <row r="30" spans="1:6" x14ac:dyDescent="0.3">
      <c r="A30" s="28">
        <v>122</v>
      </c>
      <c r="B30" s="29" t="s">
        <v>13</v>
      </c>
      <c r="C30" s="52"/>
      <c r="D30" s="28"/>
      <c r="E30" s="30"/>
      <c r="F30" s="30" t="str">
        <f t="shared" si="0"/>
        <v/>
      </c>
    </row>
    <row r="31" spans="1:6" x14ac:dyDescent="0.3">
      <c r="A31" s="28">
        <v>1220000001</v>
      </c>
      <c r="B31" s="29" t="s">
        <v>161</v>
      </c>
      <c r="C31" s="52">
        <v>5.97</v>
      </c>
      <c r="D31" s="28" t="s">
        <v>12</v>
      </c>
      <c r="E31" s="30"/>
      <c r="F31" s="30">
        <f t="shared" si="0"/>
        <v>0</v>
      </c>
    </row>
    <row r="32" spans="1:6" x14ac:dyDescent="0.3">
      <c r="A32" s="28">
        <v>123</v>
      </c>
      <c r="B32" s="29" t="s">
        <v>14</v>
      </c>
      <c r="C32" s="52"/>
      <c r="D32" s="28"/>
      <c r="E32" s="30"/>
      <c r="F32" s="30" t="str">
        <f t="shared" si="0"/>
        <v/>
      </c>
    </row>
    <row r="33" spans="1:6" x14ac:dyDescent="0.3">
      <c r="A33" s="28">
        <v>1230000001</v>
      </c>
      <c r="B33" s="29" t="s">
        <v>162</v>
      </c>
      <c r="C33" s="52">
        <v>20</v>
      </c>
      <c r="D33" s="28" t="s">
        <v>16</v>
      </c>
      <c r="E33" s="30"/>
      <c r="F33" s="30">
        <f t="shared" si="0"/>
        <v>0</v>
      </c>
    </row>
    <row r="34" spans="1:6" x14ac:dyDescent="0.3">
      <c r="A34" s="28">
        <v>128</v>
      </c>
      <c r="B34" s="29" t="s">
        <v>15</v>
      </c>
      <c r="C34" s="52"/>
      <c r="D34" s="28"/>
      <c r="E34" s="30"/>
      <c r="F34" s="30" t="str">
        <f t="shared" si="0"/>
        <v/>
      </c>
    </row>
    <row r="35" spans="1:6" x14ac:dyDescent="0.3">
      <c r="A35" s="28">
        <v>1280000001</v>
      </c>
      <c r="B35" s="29" t="s">
        <v>163</v>
      </c>
      <c r="C35" s="52">
        <v>5.97</v>
      </c>
      <c r="D35" s="28" t="s">
        <v>12</v>
      </c>
      <c r="E35" s="30"/>
      <c r="F35" s="30">
        <f t="shared" si="0"/>
        <v>0</v>
      </c>
    </row>
    <row r="36" spans="1:6" x14ac:dyDescent="0.3">
      <c r="A36" s="28"/>
      <c r="B36" s="29"/>
      <c r="C36" s="52"/>
      <c r="D36" s="28"/>
      <c r="E36" s="30"/>
      <c r="F36" s="30"/>
    </row>
    <row r="37" spans="1:6" x14ac:dyDescent="0.3">
      <c r="A37" s="11"/>
      <c r="B37" s="12"/>
      <c r="C37" s="50"/>
      <c r="D37" s="11"/>
      <c r="E37" s="13"/>
      <c r="F37" s="13" t="str">
        <f t="shared" si="0"/>
        <v/>
      </c>
    </row>
    <row r="38" spans="1:6" x14ac:dyDescent="0.3">
      <c r="A38" s="7">
        <v>2</v>
      </c>
      <c r="B38" s="8" t="s">
        <v>19</v>
      </c>
      <c r="C38" s="49"/>
      <c r="D38" s="7"/>
      <c r="E38" s="9"/>
      <c r="F38" s="10">
        <f>SUM(F39:F58)/2</f>
        <v>0</v>
      </c>
    </row>
    <row r="39" spans="1:6" x14ac:dyDescent="0.3">
      <c r="A39" s="11"/>
      <c r="B39" s="12"/>
      <c r="C39" s="50"/>
      <c r="D39" s="11"/>
      <c r="E39" s="13"/>
      <c r="F39" s="13" t="str">
        <f t="shared" ref="F39:F61" si="1">IF(C39="","",C39*E39)</f>
        <v/>
      </c>
    </row>
    <row r="40" spans="1:6" x14ac:dyDescent="0.3">
      <c r="A40" s="11"/>
      <c r="B40" s="12"/>
      <c r="C40" s="50"/>
      <c r="D40" s="11"/>
      <c r="E40" s="13"/>
      <c r="F40" s="13" t="str">
        <f t="shared" si="1"/>
        <v/>
      </c>
    </row>
    <row r="41" spans="1:6" x14ac:dyDescent="0.3">
      <c r="A41" s="31">
        <v>23</v>
      </c>
      <c r="B41" s="39" t="s">
        <v>21</v>
      </c>
      <c r="C41" s="51"/>
      <c r="D41" s="31"/>
      <c r="E41" s="32"/>
      <c r="F41" s="33">
        <f>SUM(F42:F51)</f>
        <v>0</v>
      </c>
    </row>
    <row r="42" spans="1:6" x14ac:dyDescent="0.3">
      <c r="A42" s="28">
        <v>235</v>
      </c>
      <c r="B42" s="29" t="s">
        <v>106</v>
      </c>
      <c r="C42" s="52"/>
      <c r="D42" s="28"/>
      <c r="E42" s="30"/>
      <c r="F42" s="30" t="str">
        <f t="shared" si="1"/>
        <v/>
      </c>
    </row>
    <row r="43" spans="1:6" x14ac:dyDescent="0.3">
      <c r="A43" s="28">
        <v>2350000001</v>
      </c>
      <c r="B43" s="29" t="s">
        <v>107</v>
      </c>
      <c r="C43" s="52">
        <v>15.74</v>
      </c>
      <c r="D43" s="28" t="s">
        <v>16</v>
      </c>
      <c r="E43" s="30"/>
      <c r="F43" s="30">
        <f t="shared" si="1"/>
        <v>0</v>
      </c>
    </row>
    <row r="44" spans="1:6" x14ac:dyDescent="0.3">
      <c r="A44" s="28">
        <v>2350000002</v>
      </c>
      <c r="B44" s="29" t="s">
        <v>110</v>
      </c>
      <c r="C44" s="52">
        <v>14.96</v>
      </c>
      <c r="D44" s="28" t="s">
        <v>16</v>
      </c>
      <c r="E44" s="30"/>
      <c r="F44" s="30">
        <f t="shared" si="1"/>
        <v>0</v>
      </c>
    </row>
    <row r="45" spans="1:6" x14ac:dyDescent="0.3">
      <c r="A45" s="28">
        <v>2350000003</v>
      </c>
      <c r="B45" s="29" t="s">
        <v>113</v>
      </c>
      <c r="C45" s="52">
        <v>14.96</v>
      </c>
      <c r="D45" s="28" t="s">
        <v>16</v>
      </c>
      <c r="E45" s="30"/>
      <c r="F45" s="30">
        <f t="shared" si="1"/>
        <v>0</v>
      </c>
    </row>
    <row r="46" spans="1:6" x14ac:dyDescent="0.3">
      <c r="A46" s="28">
        <v>236</v>
      </c>
      <c r="B46" s="29" t="s">
        <v>20</v>
      </c>
      <c r="C46" s="52"/>
      <c r="D46" s="28"/>
      <c r="E46" s="30"/>
      <c r="F46" s="30" t="str">
        <f t="shared" si="1"/>
        <v/>
      </c>
    </row>
    <row r="47" spans="1:6" x14ac:dyDescent="0.3">
      <c r="A47" s="28">
        <v>2360000001</v>
      </c>
      <c r="B47" s="29" t="s">
        <v>112</v>
      </c>
      <c r="C47" s="52">
        <v>14.96</v>
      </c>
      <c r="D47" s="28" t="s">
        <v>16</v>
      </c>
      <c r="E47" s="30"/>
      <c r="F47" s="30">
        <f t="shared" si="1"/>
        <v>0</v>
      </c>
    </row>
    <row r="48" spans="1:6" ht="28.8" x14ac:dyDescent="0.3">
      <c r="A48" s="28">
        <v>2360000002</v>
      </c>
      <c r="B48" s="29" t="s">
        <v>111</v>
      </c>
      <c r="C48" s="52">
        <v>14.96</v>
      </c>
      <c r="D48" s="28" t="s">
        <v>16</v>
      </c>
      <c r="E48" s="30"/>
      <c r="F48" s="30">
        <f t="shared" si="1"/>
        <v>0</v>
      </c>
    </row>
    <row r="49" spans="1:6" x14ac:dyDescent="0.3">
      <c r="A49" s="28">
        <v>2360000003</v>
      </c>
      <c r="B49" s="29" t="s">
        <v>109</v>
      </c>
      <c r="C49" s="52">
        <v>15.74</v>
      </c>
      <c r="D49" s="28" t="s">
        <v>16</v>
      </c>
      <c r="E49" s="30"/>
      <c r="F49" s="30">
        <f t="shared" si="1"/>
        <v>0</v>
      </c>
    </row>
    <row r="50" spans="1:6" x14ac:dyDescent="0.3">
      <c r="A50" s="28">
        <v>2360000004</v>
      </c>
      <c r="B50" s="29" t="s">
        <v>105</v>
      </c>
      <c r="C50" s="52">
        <v>15.74</v>
      </c>
      <c r="D50" s="28" t="s">
        <v>16</v>
      </c>
      <c r="E50" s="30"/>
      <c r="F50" s="30">
        <f t="shared" si="1"/>
        <v>0</v>
      </c>
    </row>
    <row r="51" spans="1:6" ht="28.8" x14ac:dyDescent="0.3">
      <c r="A51" s="28">
        <v>2360000005</v>
      </c>
      <c r="B51" s="29" t="s">
        <v>108</v>
      </c>
      <c r="C51" s="52">
        <v>15.74</v>
      </c>
      <c r="D51" s="28" t="s">
        <v>16</v>
      </c>
      <c r="E51" s="30"/>
      <c r="F51" s="30">
        <f t="shared" si="1"/>
        <v>0</v>
      </c>
    </row>
    <row r="52" spans="1:6" x14ac:dyDescent="0.3">
      <c r="A52" s="28"/>
      <c r="B52" s="29"/>
      <c r="C52" s="52"/>
      <c r="D52" s="28"/>
      <c r="E52" s="30"/>
      <c r="F52" s="30"/>
    </row>
    <row r="53" spans="1:6" x14ac:dyDescent="0.3">
      <c r="A53" s="28"/>
      <c r="B53" s="29"/>
      <c r="C53" s="52"/>
      <c r="D53" s="28"/>
      <c r="E53" s="30"/>
      <c r="F53" s="30"/>
    </row>
    <row r="54" spans="1:6" x14ac:dyDescent="0.3">
      <c r="A54" s="31">
        <v>24</v>
      </c>
      <c r="B54" s="39" t="s">
        <v>142</v>
      </c>
      <c r="C54" s="51"/>
      <c r="D54" s="31"/>
      <c r="E54" s="32"/>
      <c r="F54" s="33">
        <f>SUM(F55:F58)</f>
        <v>0</v>
      </c>
    </row>
    <row r="55" spans="1:6" x14ac:dyDescent="0.3">
      <c r="A55" s="28">
        <v>244</v>
      </c>
      <c r="B55" s="29" t="s">
        <v>143</v>
      </c>
      <c r="C55" s="52"/>
      <c r="D55" s="28"/>
      <c r="E55" s="30"/>
      <c r="F55" s="30"/>
    </row>
    <row r="56" spans="1:6" x14ac:dyDescent="0.3">
      <c r="A56" s="28">
        <v>2440000001</v>
      </c>
      <c r="B56" s="29" t="s">
        <v>144</v>
      </c>
      <c r="C56" s="52">
        <v>9</v>
      </c>
      <c r="D56" s="28" t="s">
        <v>18</v>
      </c>
      <c r="E56" s="30"/>
      <c r="F56" s="30">
        <f t="shared" si="1"/>
        <v>0</v>
      </c>
    </row>
    <row r="57" spans="1:6" x14ac:dyDescent="0.3">
      <c r="A57" s="28"/>
      <c r="B57" s="29"/>
      <c r="C57" s="52"/>
      <c r="D57" s="28"/>
      <c r="E57" s="30"/>
      <c r="F57" s="30"/>
    </row>
    <row r="58" spans="1:6" x14ac:dyDescent="0.3">
      <c r="A58" s="28"/>
      <c r="B58" s="29"/>
      <c r="C58" s="52"/>
      <c r="D58" s="28"/>
      <c r="E58" s="30"/>
      <c r="F58" s="30"/>
    </row>
    <row r="59" spans="1:6" x14ac:dyDescent="0.3">
      <c r="A59" s="7">
        <v>3</v>
      </c>
      <c r="B59" s="8" t="s">
        <v>22</v>
      </c>
      <c r="C59" s="49"/>
      <c r="D59" s="7"/>
      <c r="E59" s="9"/>
      <c r="F59" s="10">
        <f>SUM(F60:F86)/2</f>
        <v>0</v>
      </c>
    </row>
    <row r="60" spans="1:6" x14ac:dyDescent="0.3">
      <c r="A60" s="11"/>
      <c r="B60" s="12"/>
      <c r="C60" s="50"/>
      <c r="D60" s="11"/>
      <c r="E60" s="13"/>
      <c r="F60" s="13" t="str">
        <f t="shared" si="1"/>
        <v/>
      </c>
    </row>
    <row r="61" spans="1:6" x14ac:dyDescent="0.3">
      <c r="A61" s="11"/>
      <c r="B61" s="12"/>
      <c r="C61" s="50"/>
      <c r="D61" s="11"/>
      <c r="E61" s="13"/>
      <c r="F61" s="13" t="str">
        <f t="shared" si="1"/>
        <v/>
      </c>
    </row>
    <row r="62" spans="1:6" x14ac:dyDescent="0.3">
      <c r="A62" s="31">
        <v>32</v>
      </c>
      <c r="B62" s="39" t="s">
        <v>23</v>
      </c>
      <c r="C62" s="51"/>
      <c r="D62" s="31"/>
      <c r="E62" s="32"/>
      <c r="F62" s="33">
        <f>SUM(F63:F74)</f>
        <v>0</v>
      </c>
    </row>
    <row r="63" spans="1:6" x14ac:dyDescent="0.3">
      <c r="A63" s="28">
        <v>326</v>
      </c>
      <c r="B63" s="29" t="s">
        <v>24</v>
      </c>
      <c r="C63" s="52"/>
      <c r="D63" s="28"/>
      <c r="E63" s="30"/>
      <c r="F63" s="30" t="str">
        <f t="shared" ref="F63:F95" si="2">IF(C63="","",C63*E63)</f>
        <v/>
      </c>
    </row>
    <row r="64" spans="1:6" x14ac:dyDescent="0.3">
      <c r="A64" s="28">
        <v>3260000001</v>
      </c>
      <c r="B64" s="29" t="s">
        <v>151</v>
      </c>
      <c r="C64" s="52">
        <v>55.77</v>
      </c>
      <c r="D64" s="28" t="s">
        <v>16</v>
      </c>
      <c r="E64" s="30"/>
      <c r="F64" s="30">
        <f t="shared" si="2"/>
        <v>0</v>
      </c>
    </row>
    <row r="65" spans="1:6" x14ac:dyDescent="0.3">
      <c r="A65" s="28">
        <v>327</v>
      </c>
      <c r="B65" s="29" t="s">
        <v>25</v>
      </c>
      <c r="C65" s="52"/>
      <c r="D65" s="28"/>
      <c r="E65" s="30"/>
      <c r="F65" s="30" t="str">
        <f t="shared" si="2"/>
        <v/>
      </c>
    </row>
    <row r="66" spans="1:6" x14ac:dyDescent="0.3">
      <c r="A66" s="28">
        <v>3270000001</v>
      </c>
      <c r="B66" s="29" t="s">
        <v>150</v>
      </c>
      <c r="C66" s="52">
        <v>55.77</v>
      </c>
      <c r="D66" s="28" t="s">
        <v>16</v>
      </c>
      <c r="E66" s="30"/>
      <c r="F66" s="30">
        <f t="shared" si="2"/>
        <v>0</v>
      </c>
    </row>
    <row r="67" spans="1:6" x14ac:dyDescent="0.3">
      <c r="A67" s="28">
        <v>3270000002</v>
      </c>
      <c r="B67" s="29" t="s">
        <v>152</v>
      </c>
      <c r="C67" s="52">
        <v>55.77</v>
      </c>
      <c r="D67" s="28" t="s">
        <v>16</v>
      </c>
      <c r="E67" s="30"/>
      <c r="F67" s="30">
        <f t="shared" si="2"/>
        <v>0</v>
      </c>
    </row>
    <row r="68" spans="1:6" x14ac:dyDescent="0.3">
      <c r="A68" s="28">
        <v>3270000003</v>
      </c>
      <c r="B68" s="29" t="s">
        <v>153</v>
      </c>
      <c r="C68" s="52">
        <v>48.85</v>
      </c>
      <c r="D68" s="28" t="s">
        <v>16</v>
      </c>
      <c r="E68" s="30"/>
      <c r="F68" s="30">
        <f t="shared" si="2"/>
        <v>0</v>
      </c>
    </row>
    <row r="69" spans="1:6" x14ac:dyDescent="0.3">
      <c r="A69" s="28">
        <v>3270000004</v>
      </c>
      <c r="B69" s="29" t="s">
        <v>26</v>
      </c>
      <c r="C69" s="52">
        <f>4.7*2+2.7*2</f>
        <v>14.8</v>
      </c>
      <c r="D69" s="28" t="s">
        <v>17</v>
      </c>
      <c r="E69" s="30"/>
      <c r="F69" s="30">
        <f t="shared" si="2"/>
        <v>0</v>
      </c>
    </row>
    <row r="70" spans="1:6" x14ac:dyDescent="0.3">
      <c r="A70" s="28">
        <v>328</v>
      </c>
      <c r="B70" s="29" t="s">
        <v>27</v>
      </c>
      <c r="C70" s="52"/>
      <c r="D70" s="28"/>
      <c r="E70" s="30"/>
      <c r="F70" s="30" t="str">
        <f t="shared" si="2"/>
        <v/>
      </c>
    </row>
    <row r="71" spans="1:6" x14ac:dyDescent="0.3">
      <c r="A71" s="28">
        <v>3280000001</v>
      </c>
      <c r="B71" s="29" t="s">
        <v>149</v>
      </c>
      <c r="C71" s="52">
        <v>57.2</v>
      </c>
      <c r="D71" s="28" t="s">
        <v>16</v>
      </c>
      <c r="E71" s="30"/>
      <c r="F71" s="30">
        <f t="shared" si="2"/>
        <v>0</v>
      </c>
    </row>
    <row r="72" spans="1:6" x14ac:dyDescent="0.3">
      <c r="A72" s="28">
        <v>3280000002</v>
      </c>
      <c r="B72" s="29" t="s">
        <v>90</v>
      </c>
      <c r="C72" s="52">
        <v>10.1</v>
      </c>
      <c r="D72" s="28" t="s">
        <v>17</v>
      </c>
      <c r="E72" s="30"/>
      <c r="F72" s="30">
        <f t="shared" si="2"/>
        <v>0</v>
      </c>
    </row>
    <row r="73" spans="1:6" x14ac:dyDescent="0.3">
      <c r="A73" s="28">
        <v>3280000003</v>
      </c>
      <c r="B73" s="29" t="s">
        <v>28</v>
      </c>
      <c r="C73" s="52">
        <v>4.7</v>
      </c>
      <c r="D73" s="28" t="s">
        <v>17</v>
      </c>
      <c r="E73" s="30"/>
      <c r="F73" s="30">
        <f t="shared" si="2"/>
        <v>0</v>
      </c>
    </row>
    <row r="74" spans="1:6" x14ac:dyDescent="0.3">
      <c r="A74" s="28"/>
      <c r="B74" s="29"/>
      <c r="C74" s="52"/>
      <c r="D74" s="28"/>
      <c r="E74" s="30"/>
      <c r="F74" s="30" t="str">
        <f t="shared" si="2"/>
        <v/>
      </c>
    </row>
    <row r="75" spans="1:6" x14ac:dyDescent="0.3">
      <c r="A75" s="28"/>
      <c r="B75" s="29"/>
      <c r="C75" s="52"/>
      <c r="D75" s="28"/>
      <c r="E75" s="30"/>
      <c r="F75" s="30" t="str">
        <f t="shared" si="2"/>
        <v/>
      </c>
    </row>
    <row r="76" spans="1:6" x14ac:dyDescent="0.3">
      <c r="A76" s="31">
        <v>33</v>
      </c>
      <c r="B76" s="39" t="s">
        <v>29</v>
      </c>
      <c r="C76" s="51"/>
      <c r="D76" s="31"/>
      <c r="E76" s="32"/>
      <c r="F76" s="33">
        <f>SUM(F77:F81)</f>
        <v>0</v>
      </c>
    </row>
    <row r="77" spans="1:6" x14ac:dyDescent="0.3">
      <c r="A77" s="28">
        <v>336</v>
      </c>
      <c r="B77" s="29" t="s">
        <v>114</v>
      </c>
      <c r="C77" s="52"/>
      <c r="D77" s="28"/>
      <c r="E77" s="30"/>
      <c r="F77" s="61"/>
    </row>
    <row r="78" spans="1:6" x14ac:dyDescent="0.3">
      <c r="A78" s="28">
        <v>3360000001</v>
      </c>
      <c r="B78" s="29" t="s">
        <v>115</v>
      </c>
      <c r="C78" s="52">
        <v>7.5</v>
      </c>
      <c r="D78" s="28" t="s">
        <v>16</v>
      </c>
      <c r="E78" s="30"/>
      <c r="F78" s="30">
        <f t="shared" ref="F78:F79" si="3">IF(C78="","",C78*E78)</f>
        <v>0</v>
      </c>
    </row>
    <row r="79" spans="1:6" ht="28.8" x14ac:dyDescent="0.3">
      <c r="A79" s="28">
        <v>3360000006</v>
      </c>
      <c r="B79" s="29" t="s">
        <v>116</v>
      </c>
      <c r="C79" s="52">
        <v>7.5</v>
      </c>
      <c r="D79" s="28" t="s">
        <v>16</v>
      </c>
      <c r="E79" s="30"/>
      <c r="F79" s="30">
        <f t="shared" si="3"/>
        <v>0</v>
      </c>
    </row>
    <row r="80" spans="1:6" x14ac:dyDescent="0.3">
      <c r="A80" s="28"/>
      <c r="B80" s="29"/>
      <c r="C80" s="52"/>
      <c r="D80" s="28"/>
      <c r="E80" s="30"/>
      <c r="F80" s="61"/>
    </row>
    <row r="81" spans="1:6" x14ac:dyDescent="0.3">
      <c r="A81" s="28"/>
      <c r="B81" s="29"/>
      <c r="C81" s="52"/>
      <c r="D81" s="28"/>
      <c r="E81" s="30"/>
      <c r="F81" s="61"/>
    </row>
    <row r="82" spans="1:6" x14ac:dyDescent="0.3">
      <c r="A82" s="31">
        <v>34</v>
      </c>
      <c r="B82" s="39" t="s">
        <v>30</v>
      </c>
      <c r="C82" s="51"/>
      <c r="D82" s="31"/>
      <c r="E82" s="32"/>
      <c r="F82" s="33">
        <f>SUM(F83:F85)</f>
        <v>0</v>
      </c>
    </row>
    <row r="83" spans="1:6" x14ac:dyDescent="0.3">
      <c r="A83" s="28">
        <v>346</v>
      </c>
      <c r="B83" s="29" t="s">
        <v>114</v>
      </c>
      <c r="C83" s="52"/>
      <c r="D83" s="28"/>
      <c r="E83" s="30"/>
      <c r="F83" s="30" t="str">
        <f t="shared" si="2"/>
        <v/>
      </c>
    </row>
    <row r="84" spans="1:6" x14ac:dyDescent="0.3">
      <c r="A84" s="28">
        <v>3460000001</v>
      </c>
      <c r="B84" s="29" t="s">
        <v>164</v>
      </c>
      <c r="C84" s="52">
        <v>2.1</v>
      </c>
      <c r="D84" s="28" t="s">
        <v>16</v>
      </c>
      <c r="E84" s="30"/>
      <c r="F84" s="30">
        <f t="shared" si="2"/>
        <v>0</v>
      </c>
    </row>
    <row r="85" spans="1:6" x14ac:dyDescent="0.3">
      <c r="A85" s="28"/>
      <c r="B85" s="29"/>
      <c r="C85" s="52"/>
      <c r="D85" s="28"/>
      <c r="E85" s="30"/>
      <c r="F85" s="30" t="str">
        <f t="shared" si="2"/>
        <v/>
      </c>
    </row>
    <row r="86" spans="1:6" x14ac:dyDescent="0.3">
      <c r="A86" s="28"/>
      <c r="B86" s="29"/>
      <c r="C86" s="52"/>
      <c r="D86" s="28"/>
      <c r="E86" s="30"/>
      <c r="F86" s="30" t="str">
        <f t="shared" si="2"/>
        <v/>
      </c>
    </row>
    <row r="87" spans="1:6" x14ac:dyDescent="0.3">
      <c r="A87" s="7">
        <v>4</v>
      </c>
      <c r="B87" s="8" t="s">
        <v>31</v>
      </c>
      <c r="C87" s="49"/>
      <c r="D87" s="7"/>
      <c r="E87" s="9"/>
      <c r="F87" s="10">
        <f>SUM(F88:F127)/2</f>
        <v>0</v>
      </c>
    </row>
    <row r="88" spans="1:6" x14ac:dyDescent="0.3">
      <c r="A88" s="35"/>
      <c r="B88" s="36"/>
      <c r="C88" s="54"/>
      <c r="D88" s="35"/>
      <c r="E88" s="37"/>
      <c r="F88" s="38"/>
    </row>
    <row r="89" spans="1:6" x14ac:dyDescent="0.3">
      <c r="A89" s="35"/>
      <c r="B89" s="36"/>
      <c r="C89" s="54"/>
      <c r="D89" s="35"/>
      <c r="E89" s="37"/>
      <c r="F89" s="38"/>
    </row>
    <row r="90" spans="1:6" x14ac:dyDescent="0.3">
      <c r="A90" s="31">
        <v>42</v>
      </c>
      <c r="B90" s="39" t="s">
        <v>32</v>
      </c>
      <c r="C90" s="51"/>
      <c r="D90" s="31"/>
      <c r="E90" s="32"/>
      <c r="F90" s="33">
        <f>SUM(F91:F94)</f>
        <v>0</v>
      </c>
    </row>
    <row r="91" spans="1:6" x14ac:dyDescent="0.3">
      <c r="A91" s="28">
        <v>426</v>
      </c>
      <c r="B91" s="29" t="s">
        <v>88</v>
      </c>
      <c r="C91" s="52"/>
      <c r="D91" s="28"/>
      <c r="E91" s="30"/>
      <c r="F91" s="30" t="str">
        <f t="shared" si="2"/>
        <v/>
      </c>
    </row>
    <row r="92" spans="1:6" x14ac:dyDescent="0.3">
      <c r="A92" s="28">
        <v>4220000001</v>
      </c>
      <c r="B92" s="44" t="s">
        <v>124</v>
      </c>
      <c r="C92" s="58">
        <f>5.28*2.7</f>
        <v>14.256000000000002</v>
      </c>
      <c r="D92" s="28" t="s">
        <v>16</v>
      </c>
      <c r="E92" s="30"/>
      <c r="F92" s="30">
        <f t="shared" si="2"/>
        <v>0</v>
      </c>
    </row>
    <row r="93" spans="1:6" x14ac:dyDescent="0.3">
      <c r="A93" s="28">
        <v>4220000002</v>
      </c>
      <c r="B93" s="44" t="s">
        <v>94</v>
      </c>
      <c r="C93" s="58">
        <v>14.26</v>
      </c>
      <c r="D93" s="28" t="s">
        <v>16</v>
      </c>
      <c r="E93" s="30"/>
      <c r="F93" s="30">
        <f>IF(C93="","",C93*E93)</f>
        <v>0</v>
      </c>
    </row>
    <row r="94" spans="1:6" x14ac:dyDescent="0.3">
      <c r="A94" s="28"/>
      <c r="B94" s="29"/>
      <c r="C94" s="52"/>
      <c r="D94" s="28"/>
      <c r="E94" s="30"/>
      <c r="F94" s="30" t="str">
        <f t="shared" si="2"/>
        <v/>
      </c>
    </row>
    <row r="95" spans="1:6" x14ac:dyDescent="0.3">
      <c r="A95" s="28"/>
      <c r="B95" s="29"/>
      <c r="C95" s="52"/>
      <c r="D95" s="28"/>
      <c r="E95" s="30"/>
      <c r="F95" s="30" t="str">
        <f t="shared" si="2"/>
        <v/>
      </c>
    </row>
    <row r="96" spans="1:6" x14ac:dyDescent="0.3">
      <c r="A96" s="31">
        <v>43</v>
      </c>
      <c r="B96" s="39" t="s">
        <v>33</v>
      </c>
      <c r="C96" s="51"/>
      <c r="D96" s="31"/>
      <c r="E96" s="32"/>
      <c r="F96" s="33">
        <f>SUM(F97:F101)</f>
        <v>0</v>
      </c>
    </row>
    <row r="97" spans="1:6" x14ac:dyDescent="0.3">
      <c r="A97" s="28">
        <v>431</v>
      </c>
      <c r="B97" s="29" t="s">
        <v>34</v>
      </c>
      <c r="C97" s="52"/>
      <c r="D97" s="28"/>
      <c r="E97" s="30"/>
      <c r="F97" s="30" t="str">
        <f t="shared" ref="F97:F147" si="4">IF(C97="","",C97*E97)</f>
        <v/>
      </c>
    </row>
    <row r="98" spans="1:6" x14ac:dyDescent="0.3">
      <c r="A98" s="28">
        <v>4310000001</v>
      </c>
      <c r="B98" s="29" t="s">
        <v>89</v>
      </c>
      <c r="C98" s="52">
        <v>1</v>
      </c>
      <c r="D98" s="28" t="s">
        <v>18</v>
      </c>
      <c r="E98" s="30"/>
      <c r="F98" s="30">
        <f t="shared" si="4"/>
        <v>0</v>
      </c>
    </row>
    <row r="99" spans="1:6" x14ac:dyDescent="0.3">
      <c r="A99" s="28">
        <v>4310000002</v>
      </c>
      <c r="B99" s="29" t="s">
        <v>95</v>
      </c>
      <c r="C99" s="52">
        <v>1</v>
      </c>
      <c r="D99" s="28" t="s">
        <v>18</v>
      </c>
      <c r="E99" s="30"/>
      <c r="F99" s="30">
        <f t="shared" si="4"/>
        <v>0</v>
      </c>
    </row>
    <row r="100" spans="1:6" x14ac:dyDescent="0.3">
      <c r="A100" s="28"/>
      <c r="B100" s="29"/>
      <c r="C100" s="52"/>
      <c r="D100" s="28"/>
      <c r="E100" s="30"/>
      <c r="F100" s="30"/>
    </row>
    <row r="101" spans="1:6" x14ac:dyDescent="0.3">
      <c r="A101" s="28"/>
      <c r="B101" s="29"/>
      <c r="C101" s="52"/>
      <c r="D101" s="28"/>
      <c r="E101" s="30"/>
      <c r="F101" s="30" t="str">
        <f t="shared" si="4"/>
        <v/>
      </c>
    </row>
    <row r="102" spans="1:6" x14ac:dyDescent="0.3">
      <c r="A102" s="31">
        <v>47</v>
      </c>
      <c r="B102" s="59" t="s">
        <v>36</v>
      </c>
      <c r="C102" s="46"/>
      <c r="D102" s="31"/>
      <c r="E102" s="33"/>
      <c r="F102" s="33">
        <f>SUM(F103:F104)</f>
        <v>0</v>
      </c>
    </row>
    <row r="103" spans="1:6" x14ac:dyDescent="0.3">
      <c r="A103" s="28">
        <v>476</v>
      </c>
      <c r="B103" s="44" t="s">
        <v>147</v>
      </c>
      <c r="C103" s="60"/>
      <c r="D103" s="28"/>
      <c r="E103" s="30"/>
      <c r="F103" s="30" t="str">
        <f t="shared" ref="F103:F104" si="5">IF(C103="","",C103*E103)</f>
        <v/>
      </c>
    </row>
    <row r="104" spans="1:6" x14ac:dyDescent="0.3">
      <c r="A104" s="28">
        <v>4760000001</v>
      </c>
      <c r="B104" s="44" t="s">
        <v>148</v>
      </c>
      <c r="C104" s="60">
        <v>2</v>
      </c>
      <c r="D104" s="28" t="s">
        <v>17</v>
      </c>
      <c r="E104" s="30"/>
      <c r="F104" s="30">
        <f t="shared" si="5"/>
        <v>0</v>
      </c>
    </row>
    <row r="105" spans="1:6" x14ac:dyDescent="0.3">
      <c r="A105" s="40"/>
      <c r="B105" s="12"/>
      <c r="C105" s="53"/>
      <c r="D105" s="40"/>
      <c r="E105" s="41"/>
      <c r="F105" s="41"/>
    </row>
    <row r="106" spans="1:6" x14ac:dyDescent="0.3">
      <c r="A106" s="40"/>
      <c r="B106" s="12"/>
      <c r="C106" s="53"/>
      <c r="D106" s="40"/>
      <c r="E106" s="41"/>
      <c r="F106" s="41" t="str">
        <f t="shared" si="4"/>
        <v/>
      </c>
    </row>
    <row r="107" spans="1:6" x14ac:dyDescent="0.3">
      <c r="A107" s="31">
        <v>48</v>
      </c>
      <c r="B107" s="39" t="s">
        <v>37</v>
      </c>
      <c r="C107" s="51"/>
      <c r="D107" s="31"/>
      <c r="E107" s="32"/>
      <c r="F107" s="33">
        <f>SUM(F108:F127)</f>
        <v>0</v>
      </c>
    </row>
    <row r="108" spans="1:6" x14ac:dyDescent="0.3">
      <c r="A108" s="28">
        <v>485</v>
      </c>
      <c r="B108" s="29" t="s">
        <v>38</v>
      </c>
      <c r="C108" s="52"/>
      <c r="D108" s="28"/>
      <c r="E108" s="30"/>
      <c r="F108" s="30" t="str">
        <f t="shared" si="4"/>
        <v/>
      </c>
    </row>
    <row r="109" spans="1:6" x14ac:dyDescent="0.3">
      <c r="A109" s="28">
        <v>4850000001</v>
      </c>
      <c r="B109" s="29" t="s">
        <v>166</v>
      </c>
      <c r="C109" s="52">
        <v>4.3499999999999996</v>
      </c>
      <c r="D109" s="28" t="s">
        <v>17</v>
      </c>
      <c r="E109" s="30"/>
      <c r="F109" s="30">
        <f t="shared" si="4"/>
        <v>0</v>
      </c>
    </row>
    <row r="110" spans="1:6" x14ac:dyDescent="0.3">
      <c r="A110" s="28">
        <v>4850000002</v>
      </c>
      <c r="B110" s="29" t="s">
        <v>167</v>
      </c>
      <c r="C110" s="52">
        <v>2.8</v>
      </c>
      <c r="D110" s="28" t="s">
        <v>17</v>
      </c>
      <c r="E110" s="30"/>
      <c r="F110" s="30">
        <f t="shared" si="4"/>
        <v>0</v>
      </c>
    </row>
    <row r="111" spans="1:6" x14ac:dyDescent="0.3">
      <c r="A111" s="28">
        <v>4850000003</v>
      </c>
      <c r="B111" s="29" t="s">
        <v>39</v>
      </c>
      <c r="C111" s="52">
        <v>1</v>
      </c>
      <c r="D111" s="28" t="s">
        <v>9</v>
      </c>
      <c r="E111" s="30"/>
      <c r="F111" s="30">
        <f t="shared" si="4"/>
        <v>0</v>
      </c>
    </row>
    <row r="112" spans="1:6" x14ac:dyDescent="0.3">
      <c r="A112" s="28">
        <v>486</v>
      </c>
      <c r="B112" s="29" t="s">
        <v>40</v>
      </c>
      <c r="C112" s="52"/>
      <c r="D112" s="28"/>
      <c r="E112" s="30"/>
      <c r="F112" s="30" t="str">
        <f t="shared" si="4"/>
        <v/>
      </c>
    </row>
    <row r="113" spans="1:6" x14ac:dyDescent="0.3">
      <c r="A113" s="28">
        <v>3360000002</v>
      </c>
      <c r="B113" s="29" t="s">
        <v>134</v>
      </c>
      <c r="C113" s="52">
        <v>17.059999999999999</v>
      </c>
      <c r="D113" s="28" t="s">
        <v>16</v>
      </c>
      <c r="E113" s="30"/>
      <c r="F113" s="30">
        <f>IF(C113="","",C113*E113)</f>
        <v>0</v>
      </c>
    </row>
    <row r="114" spans="1:6" x14ac:dyDescent="0.3">
      <c r="A114" s="28">
        <v>3360000003</v>
      </c>
      <c r="B114" s="29" t="s">
        <v>136</v>
      </c>
      <c r="C114" s="52">
        <v>17.059999999999999</v>
      </c>
      <c r="D114" s="28" t="s">
        <v>16</v>
      </c>
      <c r="E114" s="30"/>
      <c r="F114" s="30">
        <f>IF(C114="","",C114*E114)</f>
        <v>0</v>
      </c>
    </row>
    <row r="115" spans="1:6" x14ac:dyDescent="0.3">
      <c r="A115" s="28">
        <v>4860000001</v>
      </c>
      <c r="B115" s="29" t="s">
        <v>128</v>
      </c>
      <c r="C115" s="52">
        <v>21.36</v>
      </c>
      <c r="D115" s="28" t="s">
        <v>16</v>
      </c>
      <c r="E115" s="30"/>
      <c r="F115" s="30">
        <f t="shared" si="4"/>
        <v>0</v>
      </c>
    </row>
    <row r="116" spans="1:6" x14ac:dyDescent="0.3">
      <c r="A116" s="28">
        <v>4860000002</v>
      </c>
      <c r="B116" s="29" t="s">
        <v>129</v>
      </c>
      <c r="C116" s="52">
        <v>21.36</v>
      </c>
      <c r="D116" s="28" t="s">
        <v>16</v>
      </c>
      <c r="E116" s="30"/>
      <c r="F116" s="30">
        <f t="shared" si="4"/>
        <v>0</v>
      </c>
    </row>
    <row r="117" spans="1:6" x14ac:dyDescent="0.3">
      <c r="A117" s="28">
        <v>4860000003</v>
      </c>
      <c r="B117" s="29" t="s">
        <v>131</v>
      </c>
      <c r="C117" s="52">
        <v>21.36</v>
      </c>
      <c r="D117" s="28" t="s">
        <v>16</v>
      </c>
      <c r="E117" s="30"/>
      <c r="F117" s="30">
        <f t="shared" si="4"/>
        <v>0</v>
      </c>
    </row>
    <row r="118" spans="1:6" x14ac:dyDescent="0.3">
      <c r="A118" s="28">
        <v>4860000004</v>
      </c>
      <c r="B118" s="29" t="s">
        <v>132</v>
      </c>
      <c r="C118" s="52">
        <v>21.36</v>
      </c>
      <c r="D118" s="28" t="s">
        <v>16</v>
      </c>
      <c r="E118" s="30"/>
      <c r="F118" s="30">
        <f t="shared" si="4"/>
        <v>0</v>
      </c>
    </row>
    <row r="119" spans="1:6" x14ac:dyDescent="0.3">
      <c r="A119" s="28">
        <v>487</v>
      </c>
      <c r="B119" s="29" t="s">
        <v>20</v>
      </c>
      <c r="C119" s="52"/>
      <c r="D119" s="28"/>
      <c r="E119" s="30"/>
      <c r="F119" s="30" t="str">
        <f t="shared" si="4"/>
        <v/>
      </c>
    </row>
    <row r="120" spans="1:6" x14ac:dyDescent="0.3">
      <c r="A120" s="28">
        <v>4870000001</v>
      </c>
      <c r="B120" s="29" t="s">
        <v>130</v>
      </c>
      <c r="C120" s="52">
        <v>21.36</v>
      </c>
      <c r="D120" s="28" t="s">
        <v>16</v>
      </c>
      <c r="E120" s="30"/>
      <c r="F120" s="30">
        <f t="shared" si="4"/>
        <v>0</v>
      </c>
    </row>
    <row r="121" spans="1:6" x14ac:dyDescent="0.3">
      <c r="A121" s="28">
        <v>4870000002</v>
      </c>
      <c r="B121" s="29" t="s">
        <v>133</v>
      </c>
      <c r="C121" s="52">
        <v>21.36</v>
      </c>
      <c r="D121" s="28" t="s">
        <v>16</v>
      </c>
      <c r="E121" s="30"/>
      <c r="F121" s="30">
        <f t="shared" si="4"/>
        <v>0</v>
      </c>
    </row>
    <row r="122" spans="1:6" x14ac:dyDescent="0.3">
      <c r="A122" s="28">
        <v>3360000004</v>
      </c>
      <c r="B122" s="29" t="s">
        <v>135</v>
      </c>
      <c r="C122" s="52">
        <v>17.059999999999999</v>
      </c>
      <c r="D122" s="28" t="s">
        <v>16</v>
      </c>
      <c r="E122" s="30"/>
      <c r="F122" s="30">
        <f>IF(C122="","",C122*E122)</f>
        <v>0</v>
      </c>
    </row>
    <row r="123" spans="1:6" x14ac:dyDescent="0.3">
      <c r="A123" s="28">
        <v>3360000005</v>
      </c>
      <c r="B123" s="29" t="s">
        <v>137</v>
      </c>
      <c r="C123" s="52">
        <v>17.059999999999999</v>
      </c>
      <c r="D123" s="28" t="s">
        <v>16</v>
      </c>
      <c r="E123" s="30"/>
      <c r="F123" s="30">
        <f>IF(C123="","",C123*E123)</f>
        <v>0</v>
      </c>
    </row>
    <row r="124" spans="1:6" x14ac:dyDescent="0.3">
      <c r="A124" s="28">
        <v>488</v>
      </c>
      <c r="B124" s="29" t="s">
        <v>41</v>
      </c>
      <c r="C124" s="52"/>
      <c r="D124" s="28"/>
      <c r="E124" s="30"/>
      <c r="F124" s="30" t="str">
        <f t="shared" si="4"/>
        <v/>
      </c>
    </row>
    <row r="125" spans="1:6" x14ac:dyDescent="0.3">
      <c r="A125" s="28">
        <v>4880000001</v>
      </c>
      <c r="B125" s="29" t="s">
        <v>127</v>
      </c>
      <c r="C125" s="52">
        <v>21.6</v>
      </c>
      <c r="D125" s="28" t="s">
        <v>16</v>
      </c>
      <c r="E125" s="30"/>
      <c r="F125" s="30">
        <f t="shared" si="4"/>
        <v>0</v>
      </c>
    </row>
    <row r="126" spans="1:6" x14ac:dyDescent="0.3">
      <c r="A126" s="28"/>
      <c r="B126" s="29"/>
      <c r="C126" s="52"/>
      <c r="D126" s="28"/>
      <c r="E126" s="30"/>
      <c r="F126" s="30" t="str">
        <f t="shared" si="4"/>
        <v/>
      </c>
    </row>
    <row r="127" spans="1:6" x14ac:dyDescent="0.3">
      <c r="A127" s="28"/>
      <c r="B127" s="29"/>
      <c r="C127" s="52"/>
      <c r="D127" s="28"/>
      <c r="E127" s="30"/>
      <c r="F127" s="30" t="str">
        <f t="shared" si="4"/>
        <v/>
      </c>
    </row>
    <row r="128" spans="1:6" x14ac:dyDescent="0.3">
      <c r="A128" s="7">
        <v>5</v>
      </c>
      <c r="B128" s="8" t="s">
        <v>42</v>
      </c>
      <c r="C128" s="49"/>
      <c r="D128" s="7"/>
      <c r="E128" s="9"/>
      <c r="F128" s="10">
        <f>SUM(F129:F190)/2</f>
        <v>0</v>
      </c>
    </row>
    <row r="129" spans="1:6" x14ac:dyDescent="0.3">
      <c r="A129" s="11"/>
      <c r="B129" s="12"/>
      <c r="C129" s="50"/>
      <c r="D129" s="11"/>
      <c r="E129" s="13"/>
      <c r="F129" s="13" t="str">
        <f t="shared" si="4"/>
        <v/>
      </c>
    </row>
    <row r="130" spans="1:6" x14ac:dyDescent="0.3">
      <c r="A130" s="11"/>
      <c r="B130" s="12"/>
      <c r="C130" s="50"/>
      <c r="D130" s="11"/>
      <c r="E130" s="13"/>
      <c r="F130" s="13" t="str">
        <f t="shared" si="4"/>
        <v/>
      </c>
    </row>
    <row r="131" spans="1:6" x14ac:dyDescent="0.3">
      <c r="A131" s="31">
        <v>51</v>
      </c>
      <c r="B131" s="39" t="s">
        <v>43</v>
      </c>
      <c r="C131" s="51"/>
      <c r="D131" s="31"/>
      <c r="E131" s="32"/>
      <c r="F131" s="33">
        <f>SUM(F132:F138)</f>
        <v>0</v>
      </c>
    </row>
    <row r="132" spans="1:6" x14ac:dyDescent="0.3">
      <c r="A132" s="28">
        <v>516</v>
      </c>
      <c r="B132" s="29" t="s">
        <v>87</v>
      </c>
      <c r="C132" s="52"/>
      <c r="D132" s="28"/>
      <c r="E132" s="30"/>
      <c r="F132" s="30" t="str">
        <f t="shared" si="4"/>
        <v/>
      </c>
    </row>
    <row r="133" spans="1:6" ht="28.8" x14ac:dyDescent="0.3">
      <c r="A133" s="28">
        <v>5160000001</v>
      </c>
      <c r="B133" s="29" t="s">
        <v>121</v>
      </c>
      <c r="C133" s="52">
        <v>5.0999999999999996</v>
      </c>
      <c r="D133" s="28" t="s">
        <v>16</v>
      </c>
      <c r="E133" s="30"/>
      <c r="F133" s="30">
        <f t="shared" si="4"/>
        <v>0</v>
      </c>
    </row>
    <row r="134" spans="1:6" x14ac:dyDescent="0.3">
      <c r="A134" s="28">
        <v>5160000002</v>
      </c>
      <c r="B134" s="29" t="s">
        <v>154</v>
      </c>
      <c r="C134" s="52">
        <v>50.33</v>
      </c>
      <c r="D134" s="28" t="s">
        <v>16</v>
      </c>
      <c r="E134" s="30"/>
      <c r="F134" s="30">
        <f t="shared" si="4"/>
        <v>0</v>
      </c>
    </row>
    <row r="135" spans="1:6" x14ac:dyDescent="0.3">
      <c r="A135" s="28">
        <v>5160000003</v>
      </c>
      <c r="B135" s="29" t="s">
        <v>155</v>
      </c>
      <c r="C135" s="52">
        <v>50.33</v>
      </c>
      <c r="D135" s="28" t="s">
        <v>16</v>
      </c>
      <c r="E135" s="30"/>
      <c r="F135" s="30">
        <f t="shared" si="4"/>
        <v>0</v>
      </c>
    </row>
    <row r="136" spans="1:6" x14ac:dyDescent="0.3">
      <c r="A136" s="28">
        <v>5160000004</v>
      </c>
      <c r="B136" s="29" t="s">
        <v>156</v>
      </c>
      <c r="C136" s="52">
        <v>6.1</v>
      </c>
      <c r="D136" s="28" t="s">
        <v>16</v>
      </c>
      <c r="E136" s="30"/>
      <c r="F136" s="30">
        <f>IF(C136="","",C136*E136)</f>
        <v>0</v>
      </c>
    </row>
    <row r="137" spans="1:6" x14ac:dyDescent="0.3">
      <c r="A137" s="28"/>
      <c r="B137" s="29"/>
      <c r="C137" s="52"/>
      <c r="D137" s="28"/>
      <c r="E137" s="30"/>
      <c r="F137" s="30"/>
    </row>
    <row r="138" spans="1:6" x14ac:dyDescent="0.3">
      <c r="A138" s="28"/>
      <c r="B138" s="29"/>
      <c r="C138" s="52"/>
      <c r="D138" s="28"/>
      <c r="E138" s="30"/>
      <c r="F138" s="30"/>
    </row>
    <row r="139" spans="1:6" x14ac:dyDescent="0.3">
      <c r="A139" s="31">
        <v>52</v>
      </c>
      <c r="B139" s="39" t="s">
        <v>44</v>
      </c>
      <c r="C139" s="51"/>
      <c r="D139" s="31"/>
      <c r="E139" s="32"/>
      <c r="F139" s="33">
        <f>SUM(F140:F146)</f>
        <v>0</v>
      </c>
    </row>
    <row r="140" spans="1:6" x14ac:dyDescent="0.3">
      <c r="A140" s="28">
        <v>525</v>
      </c>
      <c r="B140" s="29" t="s">
        <v>45</v>
      </c>
      <c r="C140" s="52"/>
      <c r="D140" s="28"/>
      <c r="E140" s="30"/>
      <c r="F140" s="30" t="str">
        <f t="shared" si="4"/>
        <v/>
      </c>
    </row>
    <row r="141" spans="1:6" x14ac:dyDescent="0.3">
      <c r="A141" s="28">
        <v>5250000001</v>
      </c>
      <c r="B141" s="44" t="s">
        <v>122</v>
      </c>
      <c r="C141" s="55">
        <v>1</v>
      </c>
      <c r="D141" s="28" t="s">
        <v>18</v>
      </c>
      <c r="E141" s="30"/>
      <c r="F141" s="30">
        <f t="shared" si="4"/>
        <v>0</v>
      </c>
    </row>
    <row r="142" spans="1:6" x14ac:dyDescent="0.3">
      <c r="A142" s="28">
        <v>5250000002</v>
      </c>
      <c r="B142" s="44" t="s">
        <v>168</v>
      </c>
      <c r="C142" s="55">
        <v>1</v>
      </c>
      <c r="D142" s="28" t="s">
        <v>18</v>
      </c>
      <c r="E142" s="30"/>
      <c r="F142" s="30">
        <f t="shared" si="4"/>
        <v>0</v>
      </c>
    </row>
    <row r="143" spans="1:6" x14ac:dyDescent="0.3">
      <c r="A143" s="28">
        <v>526</v>
      </c>
      <c r="B143" s="29" t="s">
        <v>85</v>
      </c>
      <c r="C143" s="52"/>
      <c r="D143" s="28"/>
      <c r="E143" s="30"/>
      <c r="F143" s="30"/>
    </row>
    <row r="144" spans="1:6" x14ac:dyDescent="0.3">
      <c r="A144" s="28">
        <v>5260000001</v>
      </c>
      <c r="B144" s="29" t="s">
        <v>97</v>
      </c>
      <c r="C144" s="52">
        <v>1</v>
      </c>
      <c r="D144" s="28" t="s">
        <v>18</v>
      </c>
      <c r="E144" s="30"/>
      <c r="F144" s="30">
        <f t="shared" si="4"/>
        <v>0</v>
      </c>
    </row>
    <row r="145" spans="1:6" x14ac:dyDescent="0.3">
      <c r="A145" s="28">
        <v>5260000002</v>
      </c>
      <c r="B145" s="29" t="s">
        <v>98</v>
      </c>
      <c r="C145" s="52">
        <v>1</v>
      </c>
      <c r="D145" s="28" t="s">
        <v>18</v>
      </c>
      <c r="E145" s="30"/>
      <c r="F145" s="30">
        <f t="shared" si="4"/>
        <v>0</v>
      </c>
    </row>
    <row r="146" spans="1:6" x14ac:dyDescent="0.3">
      <c r="A146" s="28"/>
      <c r="B146" s="29"/>
      <c r="C146" s="52"/>
      <c r="D146" s="28"/>
      <c r="E146" s="30"/>
      <c r="F146" s="30" t="str">
        <f t="shared" si="4"/>
        <v/>
      </c>
    </row>
    <row r="147" spans="1:6" x14ac:dyDescent="0.3">
      <c r="A147" s="28"/>
      <c r="B147" s="29"/>
      <c r="C147" s="52"/>
      <c r="D147" s="28"/>
      <c r="E147" s="30"/>
      <c r="F147" s="30" t="str">
        <f t="shared" si="4"/>
        <v/>
      </c>
    </row>
    <row r="148" spans="1:6" x14ac:dyDescent="0.3">
      <c r="A148" s="31">
        <v>53</v>
      </c>
      <c r="B148" s="39" t="s">
        <v>46</v>
      </c>
      <c r="C148" s="51"/>
      <c r="D148" s="31"/>
      <c r="E148" s="32"/>
      <c r="F148" s="33">
        <f>SUM(F149:F159)</f>
        <v>0</v>
      </c>
    </row>
    <row r="149" spans="1:6" x14ac:dyDescent="0.3">
      <c r="A149" s="28">
        <v>534</v>
      </c>
      <c r="B149" s="29" t="s">
        <v>47</v>
      </c>
      <c r="C149" s="52"/>
      <c r="D149" s="28"/>
      <c r="E149" s="30"/>
      <c r="F149" s="30" t="str">
        <f t="shared" ref="F149:F170" si="6">IF(C149="","",C149*E149)</f>
        <v/>
      </c>
    </row>
    <row r="150" spans="1:6" x14ac:dyDescent="0.3">
      <c r="A150" s="28">
        <v>5340000001</v>
      </c>
      <c r="B150" s="29" t="s">
        <v>169</v>
      </c>
      <c r="C150" s="52">
        <v>10.1</v>
      </c>
      <c r="D150" s="28" t="s">
        <v>17</v>
      </c>
      <c r="E150" s="30"/>
      <c r="F150" s="30">
        <f t="shared" si="6"/>
        <v>0</v>
      </c>
    </row>
    <row r="151" spans="1:6" x14ac:dyDescent="0.3">
      <c r="A151" s="28">
        <v>535</v>
      </c>
      <c r="B151" s="29" t="s">
        <v>48</v>
      </c>
      <c r="C151" s="52"/>
      <c r="D151" s="28"/>
      <c r="E151" s="30"/>
      <c r="F151" s="30" t="str">
        <f t="shared" si="6"/>
        <v/>
      </c>
    </row>
    <row r="152" spans="1:6" x14ac:dyDescent="0.3">
      <c r="A152" s="28">
        <v>5350000001</v>
      </c>
      <c r="B152" s="29" t="s">
        <v>84</v>
      </c>
      <c r="C152" s="52">
        <v>10.7</v>
      </c>
      <c r="D152" s="28" t="s">
        <v>16</v>
      </c>
      <c r="E152" s="30"/>
      <c r="F152" s="30">
        <f t="shared" si="6"/>
        <v>0</v>
      </c>
    </row>
    <row r="153" spans="1:6" x14ac:dyDescent="0.3">
      <c r="A153" s="28">
        <v>5350000002</v>
      </c>
      <c r="B153" s="29" t="s">
        <v>99</v>
      </c>
      <c r="C153" s="52">
        <v>10.7</v>
      </c>
      <c r="D153" s="28" t="s">
        <v>16</v>
      </c>
      <c r="E153" s="30"/>
      <c r="F153" s="30">
        <f t="shared" si="6"/>
        <v>0</v>
      </c>
    </row>
    <row r="154" spans="1:6" x14ac:dyDescent="0.3">
      <c r="A154" s="28">
        <v>536</v>
      </c>
      <c r="B154" s="29" t="s">
        <v>125</v>
      </c>
      <c r="C154" s="52"/>
      <c r="D154" s="28"/>
      <c r="E154" s="30"/>
      <c r="F154" s="30" t="str">
        <f t="shared" si="6"/>
        <v/>
      </c>
    </row>
    <row r="155" spans="1:6" x14ac:dyDescent="0.3">
      <c r="A155" s="28">
        <v>5360000001</v>
      </c>
      <c r="B155" s="29" t="s">
        <v>126</v>
      </c>
      <c r="C155" s="52">
        <v>4.2</v>
      </c>
      <c r="D155" s="28" t="s">
        <v>16</v>
      </c>
      <c r="E155" s="30"/>
      <c r="F155" s="30">
        <f t="shared" si="6"/>
        <v>0</v>
      </c>
    </row>
    <row r="156" spans="1:6" x14ac:dyDescent="0.3">
      <c r="A156" s="28">
        <v>5360000002</v>
      </c>
      <c r="B156" s="29" t="s">
        <v>170</v>
      </c>
      <c r="C156" s="52">
        <v>75.2</v>
      </c>
      <c r="D156" s="28" t="s">
        <v>16</v>
      </c>
      <c r="E156" s="30"/>
      <c r="F156" s="30">
        <f t="shared" si="6"/>
        <v>0</v>
      </c>
    </row>
    <row r="157" spans="1:6" x14ac:dyDescent="0.3">
      <c r="A157" s="28">
        <v>537</v>
      </c>
      <c r="B157" s="29" t="s">
        <v>25</v>
      </c>
      <c r="C157" s="52"/>
      <c r="D157" s="28"/>
      <c r="E157" s="30"/>
      <c r="F157" s="30" t="str">
        <f t="shared" si="6"/>
        <v/>
      </c>
    </row>
    <row r="158" spans="1:6" x14ac:dyDescent="0.3">
      <c r="A158" s="28">
        <v>5370000001</v>
      </c>
      <c r="B158" s="29" t="s">
        <v>49</v>
      </c>
      <c r="C158" s="52">
        <v>10.7</v>
      </c>
      <c r="D158" s="28" t="s">
        <v>16</v>
      </c>
      <c r="E158" s="30"/>
      <c r="F158" s="30">
        <f t="shared" si="6"/>
        <v>0</v>
      </c>
    </row>
    <row r="159" spans="1:6" x14ac:dyDescent="0.3">
      <c r="A159" s="28"/>
      <c r="B159" s="29"/>
      <c r="C159" s="52"/>
      <c r="D159" s="28"/>
      <c r="E159" s="30"/>
      <c r="F159" s="30" t="str">
        <f t="shared" si="6"/>
        <v/>
      </c>
    </row>
    <row r="160" spans="1:6" x14ac:dyDescent="0.3">
      <c r="A160" s="28"/>
      <c r="B160" s="29"/>
      <c r="C160" s="52"/>
      <c r="D160" s="28"/>
      <c r="E160" s="30"/>
      <c r="F160" s="30" t="str">
        <f t="shared" si="6"/>
        <v/>
      </c>
    </row>
    <row r="161" spans="1:6" x14ac:dyDescent="0.3">
      <c r="A161" s="31">
        <v>54</v>
      </c>
      <c r="B161" s="39" t="s">
        <v>50</v>
      </c>
      <c r="C161" s="51"/>
      <c r="D161" s="31"/>
      <c r="E161" s="32"/>
      <c r="F161" s="33">
        <f>SUM(F162:F165)</f>
        <v>0</v>
      </c>
    </row>
    <row r="162" spans="1:6" x14ac:dyDescent="0.3">
      <c r="A162" s="28">
        <v>545</v>
      </c>
      <c r="B162" s="29" t="s">
        <v>51</v>
      </c>
      <c r="C162" s="52"/>
      <c r="D162" s="28"/>
      <c r="E162" s="30"/>
      <c r="F162" s="30" t="str">
        <f t="shared" si="6"/>
        <v/>
      </c>
    </row>
    <row r="163" spans="1:6" x14ac:dyDescent="0.3">
      <c r="A163" s="28">
        <v>5450000001</v>
      </c>
      <c r="B163" s="29" t="s">
        <v>119</v>
      </c>
      <c r="C163" s="52">
        <v>7.5</v>
      </c>
      <c r="D163" s="28" t="s">
        <v>16</v>
      </c>
      <c r="E163" s="30"/>
      <c r="F163" s="30">
        <f t="shared" si="6"/>
        <v>0</v>
      </c>
    </row>
    <row r="164" spans="1:6" x14ac:dyDescent="0.3">
      <c r="A164" s="28">
        <v>5450000002</v>
      </c>
      <c r="B164" s="29" t="s">
        <v>139</v>
      </c>
      <c r="C164" s="52">
        <v>15.87</v>
      </c>
      <c r="D164" s="28" t="s">
        <v>16</v>
      </c>
      <c r="E164" s="30"/>
      <c r="F164" s="30">
        <f t="shared" si="6"/>
        <v>0</v>
      </c>
    </row>
    <row r="165" spans="1:6" x14ac:dyDescent="0.3">
      <c r="A165" s="28">
        <v>5450000003</v>
      </c>
      <c r="B165" s="44" t="s">
        <v>171</v>
      </c>
      <c r="C165" s="55">
        <v>15.87</v>
      </c>
      <c r="D165" s="28" t="s">
        <v>16</v>
      </c>
      <c r="E165" s="30"/>
      <c r="F165" s="30">
        <f t="shared" si="6"/>
        <v>0</v>
      </c>
    </row>
    <row r="166" spans="1:6" x14ac:dyDescent="0.3">
      <c r="A166" s="28">
        <v>5450000004</v>
      </c>
      <c r="B166" s="44" t="s">
        <v>172</v>
      </c>
      <c r="C166" s="55">
        <v>5.7</v>
      </c>
      <c r="D166" s="28" t="s">
        <v>16</v>
      </c>
      <c r="E166" s="30"/>
      <c r="F166" s="30">
        <f t="shared" si="6"/>
        <v>0</v>
      </c>
    </row>
    <row r="167" spans="1:6" x14ac:dyDescent="0.3">
      <c r="A167" s="28">
        <v>5450000005</v>
      </c>
      <c r="B167" s="44" t="s">
        <v>173</v>
      </c>
      <c r="C167" s="55">
        <v>1.8</v>
      </c>
      <c r="D167" s="28" t="s">
        <v>16</v>
      </c>
      <c r="E167" s="30"/>
      <c r="F167" s="30">
        <f t="shared" si="6"/>
        <v>0</v>
      </c>
    </row>
    <row r="168" spans="1:6" x14ac:dyDescent="0.3">
      <c r="A168" s="28">
        <v>547</v>
      </c>
      <c r="B168" s="44" t="s">
        <v>117</v>
      </c>
      <c r="C168" s="55"/>
      <c r="D168" s="28"/>
      <c r="E168" s="30"/>
      <c r="F168" s="30" t="str">
        <f t="shared" si="6"/>
        <v/>
      </c>
    </row>
    <row r="169" spans="1:6" x14ac:dyDescent="0.3">
      <c r="A169" s="28">
        <v>5470000001</v>
      </c>
      <c r="B169" s="44" t="s">
        <v>118</v>
      </c>
      <c r="C169" s="55">
        <v>7.5</v>
      </c>
      <c r="D169" s="28" t="s">
        <v>16</v>
      </c>
      <c r="E169" s="30"/>
      <c r="F169" s="30">
        <f t="shared" si="6"/>
        <v>0</v>
      </c>
    </row>
    <row r="170" spans="1:6" x14ac:dyDescent="0.3">
      <c r="A170" s="28">
        <v>5470000002</v>
      </c>
      <c r="B170" s="44" t="s">
        <v>138</v>
      </c>
      <c r="C170" s="55">
        <v>15.87</v>
      </c>
      <c r="D170" s="28" t="s">
        <v>16</v>
      </c>
      <c r="E170" s="30"/>
      <c r="F170" s="30">
        <f t="shared" si="6"/>
        <v>0</v>
      </c>
    </row>
    <row r="171" spans="1:6" x14ac:dyDescent="0.3">
      <c r="A171" s="28"/>
      <c r="B171" s="44"/>
      <c r="C171" s="55"/>
      <c r="D171" s="28"/>
      <c r="E171" s="30"/>
      <c r="F171" s="30"/>
    </row>
    <row r="172" spans="1:6" x14ac:dyDescent="0.3">
      <c r="A172" s="28"/>
      <c r="B172" s="44"/>
      <c r="C172" s="55"/>
      <c r="D172" s="28"/>
      <c r="E172" s="30"/>
      <c r="F172" s="30"/>
    </row>
    <row r="173" spans="1:6" x14ac:dyDescent="0.3">
      <c r="A173" s="31">
        <v>55</v>
      </c>
      <c r="B173" s="39" t="s">
        <v>103</v>
      </c>
      <c r="C173" s="51"/>
      <c r="D173" s="31"/>
      <c r="E173" s="32"/>
      <c r="F173" s="33">
        <f>SUM(F175:F177)</f>
        <v>0</v>
      </c>
    </row>
    <row r="174" spans="1:6" x14ac:dyDescent="0.3">
      <c r="A174" s="28">
        <v>556</v>
      </c>
      <c r="B174" s="29" t="s">
        <v>104</v>
      </c>
      <c r="C174" s="52"/>
      <c r="D174" s="28"/>
      <c r="E174" s="30"/>
      <c r="F174" s="30" t="str">
        <f t="shared" ref="F174:F175" si="7">IF(C174="","",C174*E174)</f>
        <v/>
      </c>
    </row>
    <row r="175" spans="1:6" x14ac:dyDescent="0.3">
      <c r="A175" s="28">
        <v>5560000001</v>
      </c>
      <c r="B175" s="29" t="s">
        <v>120</v>
      </c>
      <c r="C175" s="52">
        <v>2.1</v>
      </c>
      <c r="D175" s="28" t="s">
        <v>16</v>
      </c>
      <c r="E175" s="30"/>
      <c r="F175" s="30">
        <f t="shared" si="7"/>
        <v>0</v>
      </c>
    </row>
    <row r="176" spans="1:6" x14ac:dyDescent="0.3">
      <c r="A176" s="28"/>
      <c r="B176" s="29"/>
      <c r="C176" s="52"/>
      <c r="D176" s="28"/>
      <c r="E176" s="30"/>
      <c r="F176" s="30"/>
    </row>
    <row r="177" spans="1:6" x14ac:dyDescent="0.3">
      <c r="A177" s="28"/>
      <c r="B177" s="29"/>
      <c r="C177" s="52"/>
      <c r="D177" s="28"/>
      <c r="E177" s="30"/>
      <c r="F177" s="30"/>
    </row>
    <row r="178" spans="1:6" x14ac:dyDescent="0.3">
      <c r="A178" s="31">
        <v>56</v>
      </c>
      <c r="B178" s="39" t="s">
        <v>52</v>
      </c>
      <c r="C178" s="51"/>
      <c r="D178" s="31"/>
      <c r="E178" s="32"/>
      <c r="F178" s="33">
        <f>SUM(F179:F188)</f>
        <v>0</v>
      </c>
    </row>
    <row r="179" spans="1:6" x14ac:dyDescent="0.3">
      <c r="A179" s="28">
        <v>565</v>
      </c>
      <c r="B179" s="29" t="s">
        <v>53</v>
      </c>
      <c r="C179" s="52"/>
      <c r="D179" s="28"/>
      <c r="E179" s="30"/>
      <c r="F179" s="30" t="str">
        <f t="shared" ref="F179:F249" si="8">IF(C179="","",C179*E179)</f>
        <v/>
      </c>
    </row>
    <row r="180" spans="1:6" x14ac:dyDescent="0.3">
      <c r="A180" s="28">
        <v>5650000001</v>
      </c>
      <c r="B180" s="29" t="s">
        <v>83</v>
      </c>
      <c r="C180" s="52">
        <v>1.8</v>
      </c>
      <c r="D180" s="28" t="s">
        <v>16</v>
      </c>
      <c r="E180" s="30"/>
      <c r="F180" s="30">
        <f t="shared" si="8"/>
        <v>0</v>
      </c>
    </row>
    <row r="181" spans="1:6" x14ac:dyDescent="0.3">
      <c r="A181" s="28">
        <v>5650000002</v>
      </c>
      <c r="B181" s="29" t="s">
        <v>100</v>
      </c>
      <c r="C181" s="52">
        <v>1.8</v>
      </c>
      <c r="D181" s="28" t="s">
        <v>16</v>
      </c>
      <c r="E181" s="30"/>
      <c r="F181" s="30">
        <f t="shared" si="8"/>
        <v>0</v>
      </c>
    </row>
    <row r="182" spans="1:6" x14ac:dyDescent="0.3">
      <c r="A182" s="28">
        <v>566</v>
      </c>
      <c r="B182" s="29" t="s">
        <v>91</v>
      </c>
      <c r="C182" s="52"/>
      <c r="D182" s="28"/>
      <c r="E182" s="30"/>
      <c r="F182" s="30" t="str">
        <f t="shared" si="8"/>
        <v/>
      </c>
    </row>
    <row r="183" spans="1:6" x14ac:dyDescent="0.3">
      <c r="A183" s="28">
        <v>5660000001</v>
      </c>
      <c r="B183" s="29" t="s">
        <v>92</v>
      </c>
      <c r="C183" s="52">
        <v>20.100000000000001</v>
      </c>
      <c r="D183" s="28" t="s">
        <v>16</v>
      </c>
      <c r="E183" s="30"/>
      <c r="F183" s="30">
        <f t="shared" si="8"/>
        <v>0</v>
      </c>
    </row>
    <row r="184" spans="1:6" x14ac:dyDescent="0.3">
      <c r="A184" s="28">
        <v>5660000002</v>
      </c>
      <c r="B184" s="29" t="s">
        <v>123</v>
      </c>
      <c r="C184" s="52">
        <v>20.100000000000001</v>
      </c>
      <c r="D184" s="28" t="s">
        <v>16</v>
      </c>
      <c r="E184" s="30"/>
      <c r="F184" s="30">
        <f t="shared" si="8"/>
        <v>0</v>
      </c>
    </row>
    <row r="185" spans="1:6" x14ac:dyDescent="0.3">
      <c r="A185" s="28">
        <v>5660000003</v>
      </c>
      <c r="B185" s="29" t="s">
        <v>102</v>
      </c>
      <c r="C185" s="52">
        <v>13.9</v>
      </c>
      <c r="D185" s="28" t="s">
        <v>17</v>
      </c>
      <c r="E185" s="30"/>
      <c r="F185" s="30">
        <f t="shared" si="8"/>
        <v>0</v>
      </c>
    </row>
    <row r="186" spans="1:6" x14ac:dyDescent="0.3">
      <c r="A186" s="28">
        <v>5660000004</v>
      </c>
      <c r="B186" s="29" t="s">
        <v>101</v>
      </c>
      <c r="C186" s="52">
        <v>13.9</v>
      </c>
      <c r="D186" s="28" t="s">
        <v>17</v>
      </c>
      <c r="E186" s="30"/>
      <c r="F186" s="30">
        <f t="shared" si="8"/>
        <v>0</v>
      </c>
    </row>
    <row r="187" spans="1:6" x14ac:dyDescent="0.3">
      <c r="A187" s="28">
        <v>567</v>
      </c>
      <c r="B187" s="29" t="s">
        <v>25</v>
      </c>
      <c r="C187" s="52"/>
      <c r="D187" s="28"/>
      <c r="E187" s="30"/>
      <c r="F187" s="30" t="str">
        <f t="shared" si="8"/>
        <v/>
      </c>
    </row>
    <row r="188" spans="1:6" x14ac:dyDescent="0.3">
      <c r="A188" s="28">
        <v>5670000001</v>
      </c>
      <c r="B188" s="29" t="s">
        <v>54</v>
      </c>
      <c r="C188" s="52">
        <v>1.8</v>
      </c>
      <c r="D188" s="28" t="s">
        <v>16</v>
      </c>
      <c r="E188" s="30"/>
      <c r="F188" s="30">
        <f t="shared" si="8"/>
        <v>0</v>
      </c>
    </row>
    <row r="189" spans="1:6" x14ac:dyDescent="0.3">
      <c r="A189" s="28"/>
      <c r="B189" s="29"/>
      <c r="C189" s="52"/>
      <c r="D189" s="28"/>
      <c r="E189" s="30"/>
      <c r="F189" s="30"/>
    </row>
    <row r="190" spans="1:6" x14ac:dyDescent="0.3">
      <c r="A190" s="28"/>
      <c r="B190" s="29"/>
      <c r="C190" s="52"/>
      <c r="D190" s="28"/>
      <c r="E190" s="30"/>
      <c r="F190" s="30" t="str">
        <f t="shared" si="8"/>
        <v/>
      </c>
    </row>
    <row r="191" spans="1:6" x14ac:dyDescent="0.3">
      <c r="A191" s="7">
        <v>6</v>
      </c>
      <c r="B191" s="8" t="s">
        <v>55</v>
      </c>
      <c r="C191" s="49"/>
      <c r="D191" s="7"/>
      <c r="E191" s="9"/>
      <c r="F191" s="10">
        <f>SUM(F192:F200)/2</f>
        <v>0</v>
      </c>
    </row>
    <row r="192" spans="1:6" x14ac:dyDescent="0.3">
      <c r="A192" s="11"/>
      <c r="B192" s="12"/>
      <c r="C192" s="50"/>
      <c r="D192" s="11"/>
      <c r="E192" s="13"/>
      <c r="F192" s="13" t="str">
        <f t="shared" si="8"/>
        <v/>
      </c>
    </row>
    <row r="193" spans="1:6" x14ac:dyDescent="0.3">
      <c r="A193" s="11"/>
      <c r="B193" s="12"/>
      <c r="C193" s="50"/>
      <c r="D193" s="11"/>
      <c r="E193" s="13"/>
      <c r="F193" s="13" t="str">
        <f t="shared" si="8"/>
        <v/>
      </c>
    </row>
    <row r="194" spans="1:6" x14ac:dyDescent="0.3">
      <c r="A194" s="31">
        <v>62</v>
      </c>
      <c r="B194" s="39" t="s">
        <v>56</v>
      </c>
      <c r="C194" s="51"/>
      <c r="D194" s="31"/>
      <c r="E194" s="32"/>
      <c r="F194" s="33">
        <f>SUM(F196:F199)</f>
        <v>0</v>
      </c>
    </row>
    <row r="195" spans="1:6" x14ac:dyDescent="0.3">
      <c r="A195" s="62">
        <v>620</v>
      </c>
      <c r="B195" s="63" t="s">
        <v>56</v>
      </c>
      <c r="C195" s="51"/>
      <c r="D195" s="31"/>
      <c r="E195" s="32"/>
      <c r="F195" s="33"/>
    </row>
    <row r="196" spans="1:6" x14ac:dyDescent="0.3">
      <c r="A196" s="28">
        <v>6200000001</v>
      </c>
      <c r="B196" s="29" t="s">
        <v>174</v>
      </c>
      <c r="C196" s="52">
        <v>1</v>
      </c>
      <c r="D196" s="28" t="s">
        <v>18</v>
      </c>
      <c r="E196" s="30"/>
      <c r="F196" s="30">
        <f t="shared" si="8"/>
        <v>0</v>
      </c>
    </row>
    <row r="197" spans="1:6" x14ac:dyDescent="0.3">
      <c r="A197" s="28">
        <v>6200000002</v>
      </c>
      <c r="B197" s="29" t="s">
        <v>175</v>
      </c>
      <c r="C197" s="52">
        <v>1</v>
      </c>
      <c r="D197" s="28" t="s">
        <v>18</v>
      </c>
      <c r="E197" s="30"/>
      <c r="F197" s="30">
        <f t="shared" si="8"/>
        <v>0</v>
      </c>
    </row>
    <row r="198" spans="1:6" x14ac:dyDescent="0.3">
      <c r="A198" s="28">
        <v>4850000001</v>
      </c>
      <c r="B198" s="29" t="s">
        <v>140</v>
      </c>
      <c r="C198" s="52">
        <v>1</v>
      </c>
      <c r="D198" s="28" t="s">
        <v>18</v>
      </c>
      <c r="E198" s="30"/>
      <c r="F198" s="30">
        <f>IF(C198="","",C198*E198)</f>
        <v>0</v>
      </c>
    </row>
    <row r="199" spans="1:6" x14ac:dyDescent="0.3">
      <c r="A199" s="11"/>
      <c r="B199" s="12"/>
      <c r="C199" s="50"/>
      <c r="D199" s="11"/>
      <c r="E199" s="13"/>
      <c r="F199" s="13" t="str">
        <f t="shared" si="8"/>
        <v/>
      </c>
    </row>
    <row r="200" spans="1:6" x14ac:dyDescent="0.3">
      <c r="A200" s="11"/>
      <c r="B200" s="12"/>
      <c r="C200" s="50"/>
      <c r="D200" s="11"/>
      <c r="E200" s="13"/>
      <c r="F200" s="13" t="str">
        <f t="shared" si="8"/>
        <v/>
      </c>
    </row>
    <row r="201" spans="1:6" x14ac:dyDescent="0.3">
      <c r="A201" s="7">
        <v>7</v>
      </c>
      <c r="B201" s="8" t="s">
        <v>57</v>
      </c>
      <c r="C201" s="49"/>
      <c r="D201" s="7"/>
      <c r="E201" s="9"/>
      <c r="F201" s="10">
        <f>SUM(F202:F254)/2</f>
        <v>0</v>
      </c>
    </row>
    <row r="202" spans="1:6" x14ac:dyDescent="0.3">
      <c r="A202" s="11"/>
      <c r="B202" s="12"/>
      <c r="C202" s="50"/>
      <c r="D202" s="11"/>
      <c r="E202" s="13"/>
      <c r="F202" s="13" t="str">
        <f t="shared" si="8"/>
        <v/>
      </c>
    </row>
    <row r="203" spans="1:6" x14ac:dyDescent="0.3">
      <c r="A203" s="11"/>
      <c r="B203" s="12"/>
      <c r="C203" s="50"/>
      <c r="D203" s="11"/>
      <c r="E203" s="13"/>
      <c r="F203" s="13" t="str">
        <f t="shared" si="8"/>
        <v/>
      </c>
    </row>
    <row r="204" spans="1:6" x14ac:dyDescent="0.3">
      <c r="A204" s="14">
        <v>71</v>
      </c>
      <c r="B204" s="15" t="s">
        <v>58</v>
      </c>
      <c r="C204" s="56"/>
      <c r="D204" s="14"/>
      <c r="E204" s="16"/>
      <c r="F204" s="17">
        <f>SUM(F205:F217)</f>
        <v>0</v>
      </c>
    </row>
    <row r="205" spans="1:6" x14ac:dyDescent="0.3">
      <c r="A205" s="11">
        <v>711</v>
      </c>
      <c r="B205" s="12" t="s">
        <v>59</v>
      </c>
      <c r="C205" s="50"/>
      <c r="D205" s="11"/>
      <c r="E205" s="13"/>
      <c r="F205" s="13" t="str">
        <f t="shared" si="8"/>
        <v/>
      </c>
    </row>
    <row r="206" spans="1:6" x14ac:dyDescent="0.3">
      <c r="A206" s="11">
        <v>7110000001</v>
      </c>
      <c r="B206" s="12" t="s">
        <v>59</v>
      </c>
      <c r="C206" s="50">
        <v>1</v>
      </c>
      <c r="D206" s="11" t="s">
        <v>9</v>
      </c>
      <c r="E206" s="13"/>
      <c r="F206" s="13">
        <f t="shared" si="8"/>
        <v>0</v>
      </c>
    </row>
    <row r="207" spans="1:6" x14ac:dyDescent="0.3">
      <c r="A207" s="11">
        <v>712</v>
      </c>
      <c r="B207" s="12" t="s">
        <v>60</v>
      </c>
      <c r="C207" s="50"/>
      <c r="D207" s="11"/>
      <c r="E207" s="13"/>
      <c r="F207" s="13" t="str">
        <f t="shared" si="8"/>
        <v/>
      </c>
    </row>
    <row r="208" spans="1:6" x14ac:dyDescent="0.3">
      <c r="A208" s="11">
        <v>7120000001</v>
      </c>
      <c r="B208" s="12" t="s">
        <v>60</v>
      </c>
      <c r="C208" s="50">
        <v>1</v>
      </c>
      <c r="D208" s="11" t="s">
        <v>9</v>
      </c>
      <c r="E208" s="13"/>
      <c r="F208" s="13">
        <f t="shared" si="8"/>
        <v>0</v>
      </c>
    </row>
    <row r="209" spans="1:6" x14ac:dyDescent="0.3">
      <c r="A209" s="11">
        <v>713</v>
      </c>
      <c r="B209" s="12" t="s">
        <v>61</v>
      </c>
      <c r="C209" s="50"/>
      <c r="D209" s="11"/>
      <c r="E209" s="13"/>
      <c r="F209" s="13" t="str">
        <f t="shared" si="8"/>
        <v/>
      </c>
    </row>
    <row r="210" spans="1:6" x14ac:dyDescent="0.3">
      <c r="A210" s="11">
        <v>7130000001</v>
      </c>
      <c r="B210" s="12" t="s">
        <v>176</v>
      </c>
      <c r="C210" s="50">
        <v>1</v>
      </c>
      <c r="D210" s="11" t="s">
        <v>18</v>
      </c>
      <c r="E210" s="13"/>
      <c r="F210" s="13">
        <f t="shared" si="8"/>
        <v>0</v>
      </c>
    </row>
    <row r="211" spans="1:6" x14ac:dyDescent="0.3">
      <c r="A211" s="11">
        <v>7130000002</v>
      </c>
      <c r="B211" s="12" t="s">
        <v>177</v>
      </c>
      <c r="C211" s="50">
        <v>1</v>
      </c>
      <c r="D211" s="11" t="s">
        <v>18</v>
      </c>
      <c r="E211" s="13"/>
      <c r="F211" s="13">
        <f t="shared" si="8"/>
        <v>0</v>
      </c>
    </row>
    <row r="212" spans="1:6" x14ac:dyDescent="0.3">
      <c r="A212" s="11">
        <v>7130000001</v>
      </c>
      <c r="B212" s="12" t="s">
        <v>178</v>
      </c>
      <c r="C212" s="50">
        <v>1</v>
      </c>
      <c r="D212" s="11" t="s">
        <v>18</v>
      </c>
      <c r="E212" s="13"/>
      <c r="F212" s="13">
        <f t="shared" si="8"/>
        <v>0</v>
      </c>
    </row>
    <row r="213" spans="1:6" x14ac:dyDescent="0.3">
      <c r="A213" s="11">
        <v>7130000001</v>
      </c>
      <c r="B213" s="12" t="s">
        <v>179</v>
      </c>
      <c r="C213" s="50">
        <v>1</v>
      </c>
      <c r="D213" s="11" t="s">
        <v>18</v>
      </c>
      <c r="E213" s="13"/>
      <c r="F213" s="13">
        <f t="shared" si="8"/>
        <v>0</v>
      </c>
    </row>
    <row r="214" spans="1:6" x14ac:dyDescent="0.3">
      <c r="A214" s="11">
        <v>7130000001</v>
      </c>
      <c r="B214" s="12" t="s">
        <v>180</v>
      </c>
      <c r="C214" s="50">
        <v>1</v>
      </c>
      <c r="D214" s="11" t="s">
        <v>18</v>
      </c>
      <c r="E214" s="13"/>
      <c r="F214" s="13">
        <f t="shared" si="8"/>
        <v>0</v>
      </c>
    </row>
    <row r="215" spans="1:6" x14ac:dyDescent="0.3">
      <c r="A215" s="11">
        <v>7130000001</v>
      </c>
      <c r="B215" s="12" t="s">
        <v>181</v>
      </c>
      <c r="C215" s="50">
        <v>1</v>
      </c>
      <c r="D215" s="11" t="s">
        <v>18</v>
      </c>
      <c r="E215" s="13"/>
      <c r="F215" s="13">
        <f t="shared" si="8"/>
        <v>0</v>
      </c>
    </row>
    <row r="216" spans="1:6" x14ac:dyDescent="0.3">
      <c r="A216" s="11">
        <v>7130000001</v>
      </c>
      <c r="B216" s="12" t="s">
        <v>182</v>
      </c>
      <c r="C216" s="50">
        <v>1</v>
      </c>
      <c r="D216" s="11" t="s">
        <v>9</v>
      </c>
      <c r="E216" s="13"/>
      <c r="F216" s="13">
        <f t="shared" si="8"/>
        <v>0</v>
      </c>
    </row>
    <row r="217" spans="1:6" x14ac:dyDescent="0.3">
      <c r="A217" s="11"/>
      <c r="B217" s="12"/>
      <c r="C217" s="50"/>
      <c r="D217" s="11"/>
      <c r="E217" s="13"/>
      <c r="F217" s="13" t="str">
        <f t="shared" si="8"/>
        <v/>
      </c>
    </row>
    <row r="218" spans="1:6" x14ac:dyDescent="0.3">
      <c r="A218" s="11"/>
      <c r="B218" s="12"/>
      <c r="C218" s="50"/>
      <c r="D218" s="11"/>
      <c r="E218" s="13"/>
      <c r="F218" s="13" t="str">
        <f t="shared" si="8"/>
        <v/>
      </c>
    </row>
    <row r="219" spans="1:6" x14ac:dyDescent="0.3">
      <c r="A219" s="14">
        <v>72</v>
      </c>
      <c r="B219" s="15" t="s">
        <v>62</v>
      </c>
      <c r="C219" s="56"/>
      <c r="D219" s="14"/>
      <c r="E219" s="16"/>
      <c r="F219" s="17">
        <f>SUM(F220:F228)</f>
        <v>0</v>
      </c>
    </row>
    <row r="220" spans="1:6" x14ac:dyDescent="0.3">
      <c r="A220" s="11">
        <v>721</v>
      </c>
      <c r="B220" s="12" t="s">
        <v>63</v>
      </c>
      <c r="C220" s="50"/>
      <c r="D220" s="11"/>
      <c r="E220" s="13"/>
      <c r="F220" s="13" t="str">
        <f t="shared" si="8"/>
        <v/>
      </c>
    </row>
    <row r="221" spans="1:6" x14ac:dyDescent="0.3">
      <c r="A221" s="11">
        <v>7210000001</v>
      </c>
      <c r="B221" s="12" t="s">
        <v>63</v>
      </c>
      <c r="C221" s="50">
        <v>22</v>
      </c>
      <c r="D221" s="11" t="s">
        <v>9</v>
      </c>
      <c r="E221" s="13"/>
      <c r="F221" s="13">
        <f t="shared" si="8"/>
        <v>0</v>
      </c>
    </row>
    <row r="222" spans="1:6" x14ac:dyDescent="0.3">
      <c r="A222" s="11">
        <v>723</v>
      </c>
      <c r="B222" s="12" t="s">
        <v>64</v>
      </c>
      <c r="C222" s="50"/>
      <c r="D222" s="11"/>
      <c r="E222" s="13"/>
      <c r="F222" s="13" t="str">
        <f t="shared" si="8"/>
        <v/>
      </c>
    </row>
    <row r="223" spans="1:6" x14ac:dyDescent="0.3">
      <c r="A223" s="11">
        <v>7230000001</v>
      </c>
      <c r="B223" s="12" t="s">
        <v>183</v>
      </c>
      <c r="C223" s="50">
        <v>1</v>
      </c>
      <c r="D223" s="11" t="s">
        <v>9</v>
      </c>
      <c r="E223" s="13"/>
      <c r="F223" s="13">
        <f t="shared" si="8"/>
        <v>0</v>
      </c>
    </row>
    <row r="224" spans="1:6" x14ac:dyDescent="0.3">
      <c r="A224" s="11">
        <v>724</v>
      </c>
      <c r="B224" s="12" t="s">
        <v>65</v>
      </c>
      <c r="C224" s="50"/>
      <c r="D224" s="11"/>
      <c r="E224" s="13"/>
      <c r="F224" s="13" t="str">
        <f t="shared" si="8"/>
        <v/>
      </c>
    </row>
    <row r="225" spans="1:6" x14ac:dyDescent="0.3">
      <c r="A225" s="11">
        <v>7240000001</v>
      </c>
      <c r="B225" s="12" t="s">
        <v>184</v>
      </c>
      <c r="C225" s="50">
        <v>1</v>
      </c>
      <c r="D225" s="11" t="s">
        <v>18</v>
      </c>
      <c r="E225" s="13"/>
      <c r="F225" s="13">
        <f t="shared" si="8"/>
        <v>0</v>
      </c>
    </row>
    <row r="226" spans="1:6" x14ac:dyDescent="0.3">
      <c r="A226" s="11">
        <v>725</v>
      </c>
      <c r="B226" s="12" t="s">
        <v>66</v>
      </c>
      <c r="C226" s="50"/>
      <c r="D226" s="11"/>
      <c r="E226" s="13"/>
      <c r="F226" s="13" t="str">
        <f t="shared" si="8"/>
        <v/>
      </c>
    </row>
    <row r="227" spans="1:6" x14ac:dyDescent="0.3">
      <c r="A227" s="11">
        <v>7250000001</v>
      </c>
      <c r="B227" s="12" t="s">
        <v>66</v>
      </c>
      <c r="C227" s="50">
        <v>1</v>
      </c>
      <c r="D227" s="11" t="s">
        <v>18</v>
      </c>
      <c r="E227" s="13"/>
      <c r="F227" s="13">
        <f t="shared" si="8"/>
        <v>0</v>
      </c>
    </row>
    <row r="228" spans="1:6" x14ac:dyDescent="0.3">
      <c r="A228" s="11"/>
      <c r="B228" s="12"/>
      <c r="C228" s="50"/>
      <c r="D228" s="11"/>
      <c r="E228" s="13"/>
      <c r="F228" s="13" t="str">
        <f t="shared" si="8"/>
        <v/>
      </c>
    </row>
    <row r="229" spans="1:6" x14ac:dyDescent="0.3">
      <c r="A229" s="11"/>
      <c r="B229" s="12"/>
      <c r="C229" s="50"/>
      <c r="D229" s="11"/>
      <c r="E229" s="13"/>
      <c r="F229" s="13" t="str">
        <f t="shared" si="8"/>
        <v/>
      </c>
    </row>
    <row r="230" spans="1:6" x14ac:dyDescent="0.3">
      <c r="A230" s="14">
        <v>74</v>
      </c>
      <c r="B230" s="15" t="s">
        <v>67</v>
      </c>
      <c r="C230" s="56"/>
      <c r="D230" s="14"/>
      <c r="E230" s="16"/>
      <c r="F230" s="17">
        <f>SUM(F231:F246)</f>
        <v>0</v>
      </c>
    </row>
    <row r="231" spans="1:6" x14ac:dyDescent="0.3">
      <c r="A231" s="11">
        <v>741</v>
      </c>
      <c r="B231" s="12" t="s">
        <v>68</v>
      </c>
      <c r="C231" s="50"/>
      <c r="D231" s="11"/>
      <c r="E231" s="13"/>
      <c r="F231" s="13" t="str">
        <f t="shared" si="8"/>
        <v/>
      </c>
    </row>
    <row r="232" spans="1:6" x14ac:dyDescent="0.3">
      <c r="A232" s="11">
        <v>7410000001</v>
      </c>
      <c r="B232" s="12" t="s">
        <v>68</v>
      </c>
      <c r="C232" s="50">
        <v>1</v>
      </c>
      <c r="D232" s="11" t="s">
        <v>9</v>
      </c>
      <c r="E232" s="13"/>
      <c r="F232" s="13">
        <f t="shared" si="8"/>
        <v>0</v>
      </c>
    </row>
    <row r="233" spans="1:6" x14ac:dyDescent="0.3">
      <c r="A233" s="11">
        <v>742</v>
      </c>
      <c r="B233" s="12" t="s">
        <v>69</v>
      </c>
      <c r="C233" s="50"/>
      <c r="D233" s="11"/>
      <c r="E233" s="13"/>
      <c r="F233" s="13" t="str">
        <f t="shared" si="8"/>
        <v/>
      </c>
    </row>
    <row r="234" spans="1:6" x14ac:dyDescent="0.3">
      <c r="A234" s="11">
        <v>7420000001</v>
      </c>
      <c r="B234" s="12" t="s">
        <v>69</v>
      </c>
      <c r="C234" s="50">
        <v>1</v>
      </c>
      <c r="D234" s="11" t="s">
        <v>9</v>
      </c>
      <c r="E234" s="13"/>
      <c r="F234" s="13">
        <f t="shared" si="8"/>
        <v>0</v>
      </c>
    </row>
    <row r="235" spans="1:6" x14ac:dyDescent="0.3">
      <c r="A235" s="11">
        <v>743</v>
      </c>
      <c r="B235" s="12" t="s">
        <v>70</v>
      </c>
      <c r="C235" s="50"/>
      <c r="D235" s="11"/>
      <c r="E235" s="13"/>
      <c r="F235" s="13" t="str">
        <f t="shared" si="8"/>
        <v/>
      </c>
    </row>
    <row r="236" spans="1:6" x14ac:dyDescent="0.3">
      <c r="A236" s="11">
        <v>7430000001</v>
      </c>
      <c r="B236" s="12" t="s">
        <v>70</v>
      </c>
      <c r="C236" s="50">
        <v>1</v>
      </c>
      <c r="D236" s="11" t="s">
        <v>9</v>
      </c>
      <c r="E236" s="13"/>
      <c r="F236" s="13">
        <f t="shared" si="8"/>
        <v>0</v>
      </c>
    </row>
    <row r="237" spans="1:6" x14ac:dyDescent="0.3">
      <c r="A237" s="11">
        <v>744</v>
      </c>
      <c r="B237" s="12" t="s">
        <v>71</v>
      </c>
      <c r="C237" s="50"/>
      <c r="D237" s="11"/>
      <c r="E237" s="13"/>
      <c r="F237" s="13" t="str">
        <f t="shared" si="8"/>
        <v/>
      </c>
    </row>
    <row r="238" spans="1:6" x14ac:dyDescent="0.3">
      <c r="A238" s="11">
        <v>7440000001</v>
      </c>
      <c r="B238" s="12" t="s">
        <v>185</v>
      </c>
      <c r="C238" s="50">
        <v>4</v>
      </c>
      <c r="D238" s="11" t="s">
        <v>18</v>
      </c>
      <c r="E238" s="13"/>
      <c r="F238" s="13">
        <f t="shared" si="8"/>
        <v>0</v>
      </c>
    </row>
    <row r="239" spans="1:6" x14ac:dyDescent="0.3">
      <c r="A239" s="11">
        <v>7440000002</v>
      </c>
      <c r="B239" s="12" t="s">
        <v>186</v>
      </c>
      <c r="C239" s="50">
        <v>1</v>
      </c>
      <c r="D239" s="11" t="s">
        <v>18</v>
      </c>
      <c r="E239" s="13"/>
      <c r="F239" s="13">
        <f t="shared" si="8"/>
        <v>0</v>
      </c>
    </row>
    <row r="240" spans="1:6" x14ac:dyDescent="0.3">
      <c r="A240" s="11">
        <v>7440000003</v>
      </c>
      <c r="B240" s="12" t="s">
        <v>187</v>
      </c>
      <c r="C240" s="50">
        <v>1</v>
      </c>
      <c r="D240" s="11" t="s">
        <v>18</v>
      </c>
      <c r="E240" s="13"/>
      <c r="F240" s="13">
        <f t="shared" si="8"/>
        <v>0</v>
      </c>
    </row>
    <row r="241" spans="1:6" x14ac:dyDescent="0.3">
      <c r="A241" s="11">
        <v>7440000004</v>
      </c>
      <c r="B241" s="12" t="s">
        <v>188</v>
      </c>
      <c r="C241" s="50">
        <v>1</v>
      </c>
      <c r="D241" s="11" t="s">
        <v>9</v>
      </c>
      <c r="E241" s="13"/>
      <c r="F241" s="13">
        <f t="shared" si="8"/>
        <v>0</v>
      </c>
    </row>
    <row r="242" spans="1:6" x14ac:dyDescent="0.3">
      <c r="A242" s="11">
        <v>745</v>
      </c>
      <c r="B242" s="12" t="s">
        <v>72</v>
      </c>
      <c r="C242" s="50"/>
      <c r="D242" s="11"/>
      <c r="E242" s="13"/>
      <c r="F242" s="13" t="str">
        <f t="shared" si="8"/>
        <v/>
      </c>
    </row>
    <row r="243" spans="1:6" x14ac:dyDescent="0.3">
      <c r="A243" s="11">
        <v>7450000001</v>
      </c>
      <c r="B243" s="12" t="s">
        <v>73</v>
      </c>
      <c r="C243" s="50">
        <v>1</v>
      </c>
      <c r="D243" s="11" t="s">
        <v>9</v>
      </c>
      <c r="E243" s="13"/>
      <c r="F243" s="13">
        <f t="shared" si="8"/>
        <v>0</v>
      </c>
    </row>
    <row r="244" spans="1:6" x14ac:dyDescent="0.3">
      <c r="A244" s="11">
        <v>746</v>
      </c>
      <c r="B244" s="12" t="s">
        <v>74</v>
      </c>
      <c r="C244" s="50"/>
      <c r="D244" s="11"/>
      <c r="E244" s="13"/>
      <c r="F244" s="13" t="str">
        <f t="shared" si="8"/>
        <v/>
      </c>
    </row>
    <row r="245" spans="1:6" x14ac:dyDescent="0.3">
      <c r="A245" s="11">
        <v>7460000001</v>
      </c>
      <c r="B245" s="12" t="s">
        <v>75</v>
      </c>
      <c r="C245" s="50">
        <v>1</v>
      </c>
      <c r="D245" s="11" t="s">
        <v>9</v>
      </c>
      <c r="E245" s="13"/>
      <c r="F245" s="13">
        <f t="shared" si="8"/>
        <v>0</v>
      </c>
    </row>
    <row r="246" spans="1:6" x14ac:dyDescent="0.3">
      <c r="A246" s="11"/>
      <c r="B246" s="12"/>
      <c r="C246" s="50"/>
      <c r="D246" s="11"/>
      <c r="E246" s="13"/>
      <c r="F246" s="13" t="str">
        <f t="shared" si="8"/>
        <v/>
      </c>
    </row>
    <row r="247" spans="1:6" x14ac:dyDescent="0.3">
      <c r="A247" s="11"/>
      <c r="B247" s="12"/>
      <c r="C247" s="50"/>
      <c r="D247" s="11"/>
      <c r="E247" s="13"/>
      <c r="F247" s="13" t="str">
        <f t="shared" si="8"/>
        <v/>
      </c>
    </row>
    <row r="248" spans="1:6" x14ac:dyDescent="0.3">
      <c r="A248" s="14">
        <v>75</v>
      </c>
      <c r="B248" s="15" t="s">
        <v>76</v>
      </c>
      <c r="C248" s="56"/>
      <c r="D248" s="14"/>
      <c r="E248" s="16"/>
      <c r="F248" s="17">
        <f>SUM(F249:F253)</f>
        <v>0</v>
      </c>
    </row>
    <row r="249" spans="1:6" x14ac:dyDescent="0.3">
      <c r="A249" s="11">
        <v>753</v>
      </c>
      <c r="B249" s="12" t="s">
        <v>77</v>
      </c>
      <c r="C249" s="50"/>
      <c r="D249" s="11"/>
      <c r="E249" s="13"/>
      <c r="F249" s="13" t="str">
        <f t="shared" si="8"/>
        <v/>
      </c>
    </row>
    <row r="250" spans="1:6" x14ac:dyDescent="0.3">
      <c r="A250" s="11">
        <v>7530000001</v>
      </c>
      <c r="B250" s="12" t="s">
        <v>189</v>
      </c>
      <c r="C250" s="50">
        <v>1</v>
      </c>
      <c r="D250" s="11" t="s">
        <v>18</v>
      </c>
      <c r="E250" s="13"/>
      <c r="F250" s="13">
        <f t="shared" ref="F250:F254" si="9">IF(C250="","",C250*E250)</f>
        <v>0</v>
      </c>
    </row>
    <row r="251" spans="1:6" x14ac:dyDescent="0.3">
      <c r="A251" s="11">
        <v>754</v>
      </c>
      <c r="B251" s="12" t="s">
        <v>78</v>
      </c>
      <c r="C251" s="50"/>
      <c r="D251" s="11"/>
      <c r="E251" s="13"/>
      <c r="F251" s="13" t="str">
        <f t="shared" si="9"/>
        <v/>
      </c>
    </row>
    <row r="252" spans="1:6" x14ac:dyDescent="0.3">
      <c r="A252" s="11">
        <v>7540000001</v>
      </c>
      <c r="B252" s="12" t="s">
        <v>190</v>
      </c>
      <c r="C252" s="50">
        <v>1</v>
      </c>
      <c r="D252" s="11" t="s">
        <v>9</v>
      </c>
      <c r="E252" s="13"/>
      <c r="F252" s="13">
        <f t="shared" si="9"/>
        <v>0</v>
      </c>
    </row>
    <row r="253" spans="1:6" x14ac:dyDescent="0.3">
      <c r="A253" s="11"/>
      <c r="B253" s="12"/>
      <c r="C253" s="50"/>
      <c r="D253" s="11"/>
      <c r="E253" s="13"/>
      <c r="F253" s="13" t="str">
        <f t="shared" si="9"/>
        <v/>
      </c>
    </row>
    <row r="254" spans="1:6" x14ac:dyDescent="0.3">
      <c r="A254" s="11"/>
      <c r="B254" s="12"/>
      <c r="C254" s="50"/>
      <c r="D254" s="11"/>
      <c r="E254" s="13"/>
      <c r="F254" s="13" t="str">
        <f t="shared" si="9"/>
        <v/>
      </c>
    </row>
    <row r="255" spans="1:6" x14ac:dyDescent="0.3">
      <c r="A255" s="11"/>
      <c r="B255" s="12"/>
      <c r="C255" s="50"/>
      <c r="D255" s="11"/>
      <c r="E255" s="13"/>
      <c r="F255" s="13"/>
    </row>
    <row r="256" spans="1:6" x14ac:dyDescent="0.3">
      <c r="A256" s="11"/>
      <c r="B256" s="12"/>
      <c r="C256" s="50"/>
      <c r="D256" s="11"/>
      <c r="E256" s="13"/>
      <c r="F256" s="13"/>
    </row>
    <row r="257" spans="1:6" x14ac:dyDescent="0.3">
      <c r="A257" s="11"/>
      <c r="B257" s="12"/>
      <c r="C257" s="50"/>
      <c r="D257" s="11"/>
      <c r="E257" s="13"/>
      <c r="F257" s="13" t="str">
        <f t="shared" ref="F257" si="10">IF(C257="","",C257*E257)</f>
        <v/>
      </c>
    </row>
    <row r="258" spans="1:6" x14ac:dyDescent="0.3">
      <c r="A258" s="11"/>
      <c r="B258" s="12"/>
      <c r="C258" s="50"/>
      <c r="D258" s="11"/>
      <c r="E258" s="13"/>
      <c r="F258" s="13"/>
    </row>
    <row r="259" spans="1:6" x14ac:dyDescent="0.3">
      <c r="A259" s="18" t="s">
        <v>79</v>
      </c>
      <c r="B259" s="34"/>
      <c r="C259" s="57"/>
      <c r="D259" s="19"/>
      <c r="E259" s="20"/>
      <c r="F259" s="21">
        <f>SUM(F20:F258)/3</f>
        <v>0</v>
      </c>
    </row>
    <row r="263" spans="1:6" x14ac:dyDescent="0.3">
      <c r="A263" s="26" t="s">
        <v>93</v>
      </c>
    </row>
    <row r="265" spans="1:6" x14ac:dyDescent="0.3">
      <c r="A265" s="26" t="s">
        <v>86</v>
      </c>
    </row>
    <row r="269" spans="1:6" x14ac:dyDescent="0.3">
      <c r="A269" s="27" t="s">
        <v>81</v>
      </c>
    </row>
    <row r="271" spans="1:6" x14ac:dyDescent="0.3">
      <c r="A271" s="27" t="s">
        <v>191</v>
      </c>
    </row>
  </sheetData>
  <pageMargins left="0.74803149606299213" right="0.74803149606299213" top="0.98425196850393704" bottom="0.98425196850393704" header="0.51181102362204722" footer="0.51181102362204722"/>
  <pageSetup paperSize="9" scale="86" orientation="portrait" horizontalDpi="4294967295" verticalDpi="4294967295" r:id="rId1"/>
  <headerFooter>
    <oddHeader>&amp;LE-Eelarvestus OÜ&amp;Cwww.e-eelarvestus.ee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I82"/>
  <sheetViews>
    <sheetView showGridLines="0" topLeftCell="A34" zoomScaleNormal="100" workbookViewId="0">
      <selection activeCell="A11" sqref="A11"/>
    </sheetView>
  </sheetViews>
  <sheetFormatPr defaultColWidth="9.109375" defaultRowHeight="14.4" x14ac:dyDescent="0.3"/>
  <cols>
    <col min="1" max="1" width="14" style="2" customWidth="1"/>
    <col min="2" max="2" width="51.6640625" style="24" customWidth="1"/>
    <col min="3" max="3" width="7.88671875" style="47" customWidth="1"/>
    <col min="4" max="4" width="5.33203125" style="2" bestFit="1" customWidth="1"/>
    <col min="5" max="6" width="12.88671875" style="2" bestFit="1" customWidth="1"/>
    <col min="7" max="7" width="9.109375" style="2"/>
    <col min="8" max="8" width="10.88671875" style="2" bestFit="1" customWidth="1"/>
    <col min="9" max="16384" width="9.109375" style="2"/>
  </cols>
  <sheetData>
    <row r="10" spans="1:6" ht="15.6" x14ac:dyDescent="0.3">
      <c r="A10" s="23" t="s">
        <v>157</v>
      </c>
      <c r="E10" s="22"/>
      <c r="F10" s="3">
        <v>45121</v>
      </c>
    </row>
    <row r="11" spans="1:6" x14ac:dyDescent="0.3">
      <c r="A11" s="25"/>
      <c r="E11" s="22"/>
      <c r="F11" s="3">
        <v>45129</v>
      </c>
    </row>
    <row r="12" spans="1:6" ht="15.6" x14ac:dyDescent="0.3">
      <c r="A12" s="42" t="s">
        <v>158</v>
      </c>
      <c r="B12" s="43"/>
      <c r="E12" s="22"/>
      <c r="F12" s="22"/>
    </row>
    <row r="14" spans="1:6" ht="15.6" x14ac:dyDescent="0.3">
      <c r="A14" s="1"/>
      <c r="F14" s="3"/>
    </row>
    <row r="16" spans="1:6" ht="18" customHeight="1" x14ac:dyDescent="0.35">
      <c r="B16" s="4" t="s">
        <v>0</v>
      </c>
    </row>
    <row r="18" spans="1:9" x14ac:dyDescent="0.3">
      <c r="A18" s="5" t="s">
        <v>1</v>
      </c>
      <c r="B18" s="5" t="s">
        <v>2</v>
      </c>
      <c r="C18" s="48" t="s">
        <v>3</v>
      </c>
      <c r="D18" s="5" t="s">
        <v>4</v>
      </c>
      <c r="E18" s="6"/>
      <c r="F18" s="6" t="s">
        <v>5</v>
      </c>
    </row>
    <row r="19" spans="1:9" ht="6" customHeight="1" x14ac:dyDescent="0.3"/>
    <row r="20" spans="1:9" x14ac:dyDescent="0.3">
      <c r="A20" s="7">
        <v>1</v>
      </c>
      <c r="B20" s="8" t="s">
        <v>6</v>
      </c>
      <c r="C20" s="49"/>
      <c r="D20" s="7"/>
      <c r="E20" s="9"/>
      <c r="F20" s="10">
        <f>SUM(F21:F37)/2</f>
        <v>0</v>
      </c>
    </row>
    <row r="21" spans="1:9" x14ac:dyDescent="0.3">
      <c r="A21" s="11"/>
      <c r="B21" s="12"/>
      <c r="C21" s="50"/>
      <c r="D21" s="11"/>
      <c r="E21" s="13"/>
      <c r="F21" s="13" t="str">
        <f t="shared" ref="F21:F37" si="0">IF(C21="","",C21*E21)</f>
        <v/>
      </c>
    </row>
    <row r="22" spans="1:9" x14ac:dyDescent="0.3">
      <c r="A22" s="11"/>
      <c r="B22" s="12"/>
      <c r="C22" s="50"/>
      <c r="D22" s="11"/>
      <c r="E22" s="13"/>
      <c r="F22" s="13" t="str">
        <f t="shared" si="0"/>
        <v/>
      </c>
    </row>
    <row r="23" spans="1:9" x14ac:dyDescent="0.3">
      <c r="A23" s="31">
        <v>11</v>
      </c>
      <c r="B23" s="39" t="s">
        <v>7</v>
      </c>
      <c r="C23" s="51"/>
      <c r="D23" s="31"/>
      <c r="E23" s="32"/>
      <c r="F23" s="33">
        <f>SUM(F24:F27)</f>
        <v>0</v>
      </c>
    </row>
    <row r="24" spans="1:9" x14ac:dyDescent="0.3">
      <c r="A24" s="28">
        <v>111</v>
      </c>
      <c r="B24" s="29" t="s">
        <v>8</v>
      </c>
      <c r="C24" s="52"/>
      <c r="D24" s="28"/>
      <c r="E24" s="30"/>
      <c r="F24" s="30" t="str">
        <f t="shared" si="0"/>
        <v/>
      </c>
    </row>
    <row r="25" spans="1:9" x14ac:dyDescent="0.3">
      <c r="A25" s="28">
        <v>1110000001</v>
      </c>
      <c r="B25" s="29" t="s">
        <v>160</v>
      </c>
      <c r="C25" s="52">
        <v>1</v>
      </c>
      <c r="D25" s="28" t="s">
        <v>9</v>
      </c>
      <c r="E25" s="30"/>
      <c r="F25" s="30">
        <f t="shared" si="0"/>
        <v>0</v>
      </c>
    </row>
    <row r="26" spans="1:9" x14ac:dyDescent="0.3">
      <c r="A26" s="28">
        <v>1110000002</v>
      </c>
      <c r="B26" s="29" t="s">
        <v>10</v>
      </c>
      <c r="C26" s="52">
        <v>12</v>
      </c>
      <c r="D26" s="28" t="s">
        <v>159</v>
      </c>
      <c r="E26" s="30"/>
      <c r="F26" s="30">
        <f t="shared" si="0"/>
        <v>0</v>
      </c>
    </row>
    <row r="27" spans="1:9" x14ac:dyDescent="0.3">
      <c r="A27" s="40"/>
      <c r="B27" s="12"/>
      <c r="C27" s="53"/>
      <c r="D27" s="40"/>
      <c r="E27" s="41"/>
      <c r="F27" s="41"/>
    </row>
    <row r="28" spans="1:9" x14ac:dyDescent="0.3">
      <c r="A28" s="11"/>
      <c r="B28" s="12"/>
      <c r="C28" s="50"/>
      <c r="D28" s="11"/>
      <c r="E28" s="13"/>
      <c r="F28" s="13" t="str">
        <f t="shared" si="0"/>
        <v/>
      </c>
    </row>
    <row r="29" spans="1:9" x14ac:dyDescent="0.3">
      <c r="A29" s="31">
        <v>12</v>
      </c>
      <c r="B29" s="39" t="s">
        <v>11</v>
      </c>
      <c r="C29" s="51"/>
      <c r="D29" s="31"/>
      <c r="E29" s="32"/>
      <c r="F29" s="33">
        <f>SUM(F30:F35)</f>
        <v>0</v>
      </c>
    </row>
    <row r="30" spans="1:9" x14ac:dyDescent="0.3">
      <c r="A30" s="28">
        <v>122</v>
      </c>
      <c r="B30" s="29" t="s">
        <v>13</v>
      </c>
      <c r="C30" s="52"/>
      <c r="D30" s="28"/>
      <c r="E30" s="30"/>
      <c r="F30" s="30" t="str">
        <f t="shared" si="0"/>
        <v/>
      </c>
    </row>
    <row r="31" spans="1:9" x14ac:dyDescent="0.3">
      <c r="A31" s="28">
        <v>1220000001</v>
      </c>
      <c r="B31" s="29" t="s">
        <v>192</v>
      </c>
      <c r="C31" s="52">
        <v>27.3</v>
      </c>
      <c r="D31" s="28" t="s">
        <v>12</v>
      </c>
      <c r="E31" s="30"/>
      <c r="F31" s="30">
        <f t="shared" si="0"/>
        <v>0</v>
      </c>
      <c r="G31" s="2">
        <v>91</v>
      </c>
      <c r="H31" s="2">
        <v>0.3</v>
      </c>
      <c r="I31" s="2">
        <f>G31*H31</f>
        <v>27.3</v>
      </c>
    </row>
    <row r="32" spans="1:9" x14ac:dyDescent="0.3">
      <c r="A32" s="28">
        <v>123</v>
      </c>
      <c r="B32" s="29" t="s">
        <v>14</v>
      </c>
      <c r="C32" s="52"/>
      <c r="D32" s="28"/>
      <c r="E32" s="30"/>
      <c r="F32" s="30" t="str">
        <f t="shared" si="0"/>
        <v/>
      </c>
    </row>
    <row r="33" spans="1:6" x14ac:dyDescent="0.3">
      <c r="A33" s="28">
        <v>1230000001</v>
      </c>
      <c r="B33" s="29" t="s">
        <v>162</v>
      </c>
      <c r="C33" s="52">
        <v>90.5</v>
      </c>
      <c r="D33" s="28" t="s">
        <v>16</v>
      </c>
      <c r="E33" s="30"/>
      <c r="F33" s="30">
        <f t="shared" si="0"/>
        <v>0</v>
      </c>
    </row>
    <row r="34" spans="1:6" x14ac:dyDescent="0.3">
      <c r="A34" s="28">
        <v>128</v>
      </c>
      <c r="B34" s="29" t="s">
        <v>15</v>
      </c>
      <c r="C34" s="52"/>
      <c r="D34" s="28"/>
      <c r="E34" s="30"/>
      <c r="F34" s="30" t="str">
        <f t="shared" si="0"/>
        <v/>
      </c>
    </row>
    <row r="35" spans="1:6" x14ac:dyDescent="0.3">
      <c r="A35" s="28">
        <v>1280000001</v>
      </c>
      <c r="B35" s="29" t="s">
        <v>163</v>
      </c>
      <c r="C35" s="52">
        <v>27.3</v>
      </c>
      <c r="D35" s="28" t="s">
        <v>12</v>
      </c>
      <c r="E35" s="30"/>
      <c r="F35" s="30">
        <f t="shared" si="0"/>
        <v>0</v>
      </c>
    </row>
    <row r="36" spans="1:6" x14ac:dyDescent="0.3">
      <c r="A36" s="28"/>
      <c r="B36" s="29"/>
      <c r="C36" s="52"/>
      <c r="D36" s="28"/>
      <c r="E36" s="30"/>
      <c r="F36" s="30"/>
    </row>
    <row r="37" spans="1:6" x14ac:dyDescent="0.3">
      <c r="A37" s="11"/>
      <c r="B37" s="12"/>
      <c r="C37" s="50"/>
      <c r="D37" s="11"/>
      <c r="E37" s="13"/>
      <c r="F37" s="13" t="str">
        <f t="shared" si="0"/>
        <v/>
      </c>
    </row>
    <row r="38" spans="1:6" x14ac:dyDescent="0.3">
      <c r="A38" s="7">
        <v>2</v>
      </c>
      <c r="B38" s="8" t="s">
        <v>19</v>
      </c>
      <c r="C38" s="49"/>
      <c r="D38" s="7"/>
      <c r="E38" s="9"/>
      <c r="F38" s="10">
        <f>SUM(F39:F45)/2</f>
        <v>0</v>
      </c>
    </row>
    <row r="39" spans="1:6" x14ac:dyDescent="0.3">
      <c r="A39" s="11"/>
      <c r="B39" s="12"/>
      <c r="C39" s="50"/>
      <c r="D39" s="11"/>
      <c r="E39" s="13"/>
      <c r="F39" s="13" t="str">
        <f t="shared" ref="F39:F43" si="1">IF(C39="","",C39*E39)</f>
        <v/>
      </c>
    </row>
    <row r="40" spans="1:6" x14ac:dyDescent="0.3">
      <c r="A40" s="11"/>
      <c r="B40" s="12"/>
      <c r="C40" s="50"/>
      <c r="D40" s="11"/>
      <c r="E40" s="13"/>
      <c r="F40" s="13" t="str">
        <f t="shared" si="1"/>
        <v/>
      </c>
    </row>
    <row r="41" spans="1:6" x14ac:dyDescent="0.3">
      <c r="A41" s="31">
        <v>24</v>
      </c>
      <c r="B41" s="39" t="s">
        <v>142</v>
      </c>
      <c r="C41" s="51"/>
      <c r="D41" s="31"/>
      <c r="E41" s="32"/>
      <c r="F41" s="33">
        <f>SUM(F42:F45)</f>
        <v>0</v>
      </c>
    </row>
    <row r="42" spans="1:6" x14ac:dyDescent="0.3">
      <c r="A42" s="28">
        <v>244</v>
      </c>
      <c r="B42" s="29" t="s">
        <v>143</v>
      </c>
      <c r="C42" s="52"/>
      <c r="D42" s="28"/>
      <c r="E42" s="30"/>
      <c r="F42" s="30"/>
    </row>
    <row r="43" spans="1:6" x14ac:dyDescent="0.3">
      <c r="A43" s="28">
        <v>2440000001</v>
      </c>
      <c r="B43" s="29" t="s">
        <v>193</v>
      </c>
      <c r="C43" s="52">
        <v>24</v>
      </c>
      <c r="D43" s="28" t="s">
        <v>18</v>
      </c>
      <c r="E43" s="30"/>
      <c r="F43" s="30">
        <f t="shared" si="1"/>
        <v>0</v>
      </c>
    </row>
    <row r="44" spans="1:6" x14ac:dyDescent="0.3">
      <c r="A44" s="28"/>
      <c r="B44" s="29"/>
      <c r="C44" s="52"/>
      <c r="D44" s="28"/>
      <c r="E44" s="30"/>
      <c r="F44" s="30"/>
    </row>
    <row r="45" spans="1:6" x14ac:dyDescent="0.3">
      <c r="A45" s="28"/>
      <c r="B45" s="29"/>
      <c r="C45" s="52"/>
      <c r="D45" s="28"/>
      <c r="E45" s="30"/>
      <c r="F45" s="30"/>
    </row>
    <row r="46" spans="1:6" x14ac:dyDescent="0.3">
      <c r="A46" s="7">
        <v>4</v>
      </c>
      <c r="B46" s="8" t="s">
        <v>31</v>
      </c>
      <c r="C46" s="49"/>
      <c r="D46" s="7"/>
      <c r="E46" s="9"/>
      <c r="F46" s="10">
        <f>SUM(F47:F57)/2</f>
        <v>0</v>
      </c>
    </row>
    <row r="47" spans="1:6" x14ac:dyDescent="0.3">
      <c r="A47" s="35"/>
      <c r="B47" s="36"/>
      <c r="C47" s="54"/>
      <c r="D47" s="35"/>
      <c r="E47" s="37"/>
      <c r="F47" s="38"/>
    </row>
    <row r="48" spans="1:6" x14ac:dyDescent="0.3">
      <c r="A48" s="35"/>
      <c r="B48" s="36"/>
      <c r="C48" s="54"/>
      <c r="D48" s="35"/>
      <c r="E48" s="37"/>
      <c r="F48" s="38"/>
    </row>
    <row r="49" spans="1:8" x14ac:dyDescent="0.3">
      <c r="A49" s="31">
        <v>46</v>
      </c>
      <c r="B49" s="59" t="s">
        <v>96</v>
      </c>
      <c r="C49" s="46"/>
      <c r="D49" s="31"/>
      <c r="E49" s="33"/>
      <c r="F49" s="33">
        <f>SUM(F50:F57)</f>
        <v>0</v>
      </c>
    </row>
    <row r="50" spans="1:8" x14ac:dyDescent="0.3">
      <c r="A50" s="28">
        <v>461</v>
      </c>
      <c r="B50" s="29" t="s">
        <v>35</v>
      </c>
      <c r="C50" s="45"/>
      <c r="D50" s="28"/>
      <c r="E50" s="30"/>
      <c r="F50" s="30"/>
    </row>
    <row r="51" spans="1:8" x14ac:dyDescent="0.3">
      <c r="A51" s="28">
        <v>4610000001</v>
      </c>
      <c r="B51" s="29" t="s">
        <v>165</v>
      </c>
      <c r="C51" s="45">
        <v>90.5</v>
      </c>
      <c r="D51" s="28" t="s">
        <v>16</v>
      </c>
      <c r="E51" s="30"/>
      <c r="F51" s="30">
        <f t="shared" ref="F51:F57" si="2">IF(C51="","",C51*E51)</f>
        <v>0</v>
      </c>
    </row>
    <row r="52" spans="1:8" x14ac:dyDescent="0.3">
      <c r="A52" s="28">
        <v>4610000002</v>
      </c>
      <c r="B52" s="29" t="s">
        <v>145</v>
      </c>
      <c r="C52" s="45">
        <v>14.3</v>
      </c>
      <c r="D52" s="28" t="s">
        <v>16</v>
      </c>
      <c r="E52" s="30"/>
      <c r="F52" s="30">
        <f t="shared" si="2"/>
        <v>0</v>
      </c>
    </row>
    <row r="53" spans="1:8" x14ac:dyDescent="0.3">
      <c r="A53" s="28">
        <v>466</v>
      </c>
      <c r="B53" s="29" t="s">
        <v>40</v>
      </c>
      <c r="C53" s="45"/>
      <c r="D53" s="28"/>
      <c r="E53" s="30"/>
      <c r="F53" s="30" t="str">
        <f t="shared" si="2"/>
        <v/>
      </c>
    </row>
    <row r="54" spans="1:8" x14ac:dyDescent="0.3">
      <c r="A54" s="28">
        <v>4660000001</v>
      </c>
      <c r="B54" s="29" t="s">
        <v>141</v>
      </c>
      <c r="C54" s="45">
        <f>2*90.5</f>
        <v>181</v>
      </c>
      <c r="D54" s="28" t="s">
        <v>16</v>
      </c>
      <c r="E54" s="30"/>
      <c r="F54" s="30">
        <f t="shared" si="2"/>
        <v>0</v>
      </c>
    </row>
    <row r="55" spans="1:8" x14ac:dyDescent="0.3">
      <c r="A55" s="28">
        <v>4660000002</v>
      </c>
      <c r="B55" s="29" t="s">
        <v>146</v>
      </c>
      <c r="C55" s="45">
        <v>3.1</v>
      </c>
      <c r="D55" s="28" t="s">
        <v>16</v>
      </c>
      <c r="E55" s="30"/>
      <c r="F55" s="30">
        <f t="shared" si="2"/>
        <v>0</v>
      </c>
    </row>
    <row r="56" spans="1:8" x14ac:dyDescent="0.3">
      <c r="A56" s="28">
        <v>467</v>
      </c>
      <c r="B56" s="29" t="s">
        <v>194</v>
      </c>
      <c r="C56" s="45"/>
      <c r="D56" s="28"/>
      <c r="E56" s="30"/>
      <c r="F56" s="30" t="str">
        <f t="shared" si="2"/>
        <v/>
      </c>
    </row>
    <row r="57" spans="1:8" x14ac:dyDescent="0.3">
      <c r="A57" s="28">
        <v>4670000001</v>
      </c>
      <c r="B57" s="29" t="s">
        <v>195</v>
      </c>
      <c r="C57" s="45">
        <v>90.5</v>
      </c>
      <c r="D57" s="28" t="s">
        <v>16</v>
      </c>
      <c r="E57" s="30"/>
      <c r="F57" s="30">
        <f t="shared" si="2"/>
        <v>0</v>
      </c>
    </row>
    <row r="58" spans="1:8" x14ac:dyDescent="0.3">
      <c r="A58" s="11"/>
      <c r="B58" s="12"/>
      <c r="C58" s="50"/>
      <c r="D58" s="11"/>
      <c r="E58" s="13"/>
      <c r="F58" s="13" t="str">
        <f t="shared" ref="F58" si="3">IF(C58="","",C58*E58)</f>
        <v/>
      </c>
      <c r="G58" s="25"/>
      <c r="H58" s="25"/>
    </row>
    <row r="59" spans="1:8" x14ac:dyDescent="0.3">
      <c r="A59" s="11"/>
      <c r="B59" s="12"/>
      <c r="C59" s="50"/>
      <c r="D59" s="11"/>
      <c r="E59" s="13"/>
      <c r="F59" s="13"/>
    </row>
    <row r="60" spans="1:8" x14ac:dyDescent="0.3">
      <c r="A60" s="18" t="s">
        <v>79</v>
      </c>
      <c r="B60" s="34"/>
      <c r="C60" s="57"/>
      <c r="D60" s="19"/>
      <c r="E60" s="20"/>
      <c r="F60" s="21">
        <f>SUM(F20:F59)/3</f>
        <v>0</v>
      </c>
    </row>
    <row r="61" spans="1:8" x14ac:dyDescent="0.3">
      <c r="F61" s="22"/>
    </row>
    <row r="62" spans="1:8" x14ac:dyDescent="0.3">
      <c r="F62" s="22"/>
    </row>
    <row r="63" spans="1:8" x14ac:dyDescent="0.3">
      <c r="F63" s="22"/>
    </row>
    <row r="64" spans="1:8" x14ac:dyDescent="0.3">
      <c r="A64" s="26" t="s">
        <v>93</v>
      </c>
      <c r="F64" s="22"/>
    </row>
    <row r="65" spans="1:6" x14ac:dyDescent="0.3">
      <c r="F65" s="22"/>
    </row>
    <row r="66" spans="1:6" x14ac:dyDescent="0.3">
      <c r="A66" s="26" t="s">
        <v>86</v>
      </c>
      <c r="F66" s="22"/>
    </row>
    <row r="67" spans="1:6" x14ac:dyDescent="0.3">
      <c r="F67" s="22"/>
    </row>
    <row r="68" spans="1:6" x14ac:dyDescent="0.3">
      <c r="F68" s="22"/>
    </row>
    <row r="69" spans="1:6" x14ac:dyDescent="0.3">
      <c r="F69" s="22"/>
    </row>
    <row r="70" spans="1:6" x14ac:dyDescent="0.3">
      <c r="A70" s="27" t="s">
        <v>81</v>
      </c>
      <c r="F70" s="22"/>
    </row>
    <row r="71" spans="1:6" x14ac:dyDescent="0.3">
      <c r="F71" s="22"/>
    </row>
    <row r="72" spans="1:6" x14ac:dyDescent="0.3">
      <c r="A72" s="27" t="s">
        <v>191</v>
      </c>
      <c r="F72" s="22"/>
    </row>
    <row r="73" spans="1:6" x14ac:dyDescent="0.3">
      <c r="F73" s="22"/>
    </row>
    <row r="74" spans="1:6" x14ac:dyDescent="0.3">
      <c r="A74" s="26"/>
    </row>
    <row r="76" spans="1:6" x14ac:dyDescent="0.3">
      <c r="A76" s="26"/>
    </row>
    <row r="80" spans="1:6" x14ac:dyDescent="0.3">
      <c r="A80" s="27"/>
    </row>
    <row r="82" spans="1:1" x14ac:dyDescent="0.3">
      <c r="A82" s="27"/>
    </row>
  </sheetData>
  <pageMargins left="0.74803149606299213" right="0.74803149606299213" top="0.98425196850393704" bottom="0.98425196850393704" header="0.51181102362204722" footer="0.51181102362204722"/>
  <pageSetup paperSize="9" scale="86" orientation="portrait" horizontalDpi="4294967295" verticalDpi="4294967295" r:id="rId1"/>
  <headerFooter>
    <oddHeader>&amp;LE-Eelarvestus OÜ&amp;Cwww.e-eelarvestus.ee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6CD8-585F-470A-8460-205D160CFAB8}">
  <dimension ref="A10:F93"/>
  <sheetViews>
    <sheetView showGridLines="0" topLeftCell="A61" zoomScaleNormal="100" workbookViewId="0">
      <selection activeCell="C14" sqref="C14"/>
    </sheetView>
  </sheetViews>
  <sheetFormatPr defaultColWidth="9.109375" defaultRowHeight="14.4" x14ac:dyDescent="0.3"/>
  <cols>
    <col min="1" max="1" width="14" style="2" customWidth="1"/>
    <col min="2" max="2" width="51.6640625" style="24" customWidth="1"/>
    <col min="3" max="3" width="7.88671875" style="47" customWidth="1"/>
    <col min="4" max="4" width="5.33203125" style="2" bestFit="1" customWidth="1"/>
    <col min="5" max="6" width="12.88671875" style="2" bestFit="1" customWidth="1"/>
    <col min="7" max="16384" width="9.109375" style="2"/>
  </cols>
  <sheetData>
    <row r="10" spans="1:6" ht="15.6" x14ac:dyDescent="0.3">
      <c r="A10" s="23"/>
      <c r="E10" s="22"/>
      <c r="F10" s="3"/>
    </row>
    <row r="11" spans="1:6" x14ac:dyDescent="0.3">
      <c r="A11" s="25"/>
      <c r="E11" s="22"/>
      <c r="F11" s="3"/>
    </row>
    <row r="12" spans="1:6" ht="15.6" x14ac:dyDescent="0.3">
      <c r="A12" s="42"/>
      <c r="B12" s="43"/>
      <c r="E12" s="22"/>
      <c r="F12" s="22"/>
    </row>
    <row r="14" spans="1:6" ht="15.6" x14ac:dyDescent="0.3">
      <c r="A14" s="1"/>
      <c r="F14" s="3"/>
    </row>
    <row r="16" spans="1:6" ht="18" customHeight="1" x14ac:dyDescent="0.35">
      <c r="B16" s="4"/>
    </row>
    <row r="18" spans="1:6" x14ac:dyDescent="0.3">
      <c r="A18" s="5"/>
      <c r="B18" s="5"/>
      <c r="C18" s="48"/>
      <c r="D18" s="5"/>
      <c r="E18" s="6"/>
      <c r="F18" s="6"/>
    </row>
    <row r="19" spans="1:6" ht="6" customHeight="1" x14ac:dyDescent="0.3"/>
    <row r="20" spans="1:6" x14ac:dyDescent="0.3">
      <c r="A20" s="7"/>
      <c r="B20" s="8"/>
      <c r="C20" s="49"/>
      <c r="D20" s="7"/>
      <c r="E20" s="9"/>
      <c r="F20" s="10"/>
    </row>
    <row r="21" spans="1:6" x14ac:dyDescent="0.3">
      <c r="A21" s="11"/>
      <c r="B21" s="12"/>
      <c r="C21" s="50"/>
      <c r="D21" s="11"/>
      <c r="E21" s="13"/>
      <c r="F21" s="13"/>
    </row>
    <row r="22" spans="1:6" x14ac:dyDescent="0.3">
      <c r="A22" s="11"/>
      <c r="B22" s="12"/>
      <c r="C22" s="50"/>
      <c r="D22" s="11"/>
      <c r="E22" s="13"/>
      <c r="F22" s="13"/>
    </row>
    <row r="23" spans="1:6" x14ac:dyDescent="0.3">
      <c r="A23" s="14"/>
      <c r="B23" s="15"/>
      <c r="C23" s="56"/>
      <c r="D23" s="14"/>
      <c r="E23" s="16"/>
      <c r="F23" s="17"/>
    </row>
    <row r="24" spans="1:6" x14ac:dyDescent="0.3">
      <c r="A24" s="11"/>
      <c r="B24" s="12"/>
      <c r="C24" s="50"/>
      <c r="D24" s="11"/>
      <c r="E24" s="13"/>
      <c r="F24" s="13"/>
    </row>
    <row r="25" spans="1:6" x14ac:dyDescent="0.3">
      <c r="A25" s="11"/>
      <c r="B25" s="12"/>
      <c r="C25" s="50"/>
      <c r="D25" s="11"/>
      <c r="E25" s="13"/>
      <c r="F25" s="13"/>
    </row>
    <row r="26" spans="1:6" x14ac:dyDescent="0.3">
      <c r="A26" s="11"/>
      <c r="B26" s="12"/>
      <c r="C26" s="50"/>
      <c r="D26" s="11"/>
      <c r="E26" s="13"/>
      <c r="F26" s="13"/>
    </row>
    <row r="27" spans="1:6" x14ac:dyDescent="0.3">
      <c r="A27" s="11"/>
      <c r="B27" s="12"/>
      <c r="C27" s="50"/>
      <c r="D27" s="11"/>
      <c r="E27" s="13"/>
      <c r="F27" s="13"/>
    </row>
    <row r="28" spans="1:6" x14ac:dyDescent="0.3">
      <c r="A28" s="11"/>
      <c r="B28" s="12"/>
      <c r="C28" s="50"/>
      <c r="D28" s="11"/>
      <c r="E28" s="13"/>
      <c r="F28" s="13"/>
    </row>
    <row r="29" spans="1:6" x14ac:dyDescent="0.3">
      <c r="A29" s="11"/>
      <c r="B29" s="12"/>
      <c r="C29" s="50"/>
      <c r="D29" s="11"/>
      <c r="E29" s="13"/>
      <c r="F29" s="13"/>
    </row>
    <row r="30" spans="1:6" x14ac:dyDescent="0.3">
      <c r="A30" s="11"/>
      <c r="B30" s="12"/>
      <c r="C30" s="50"/>
      <c r="D30" s="11"/>
      <c r="E30" s="13"/>
      <c r="F30" s="13"/>
    </row>
    <row r="31" spans="1:6" x14ac:dyDescent="0.3">
      <c r="A31" s="11"/>
      <c r="B31" s="12"/>
      <c r="C31" s="50"/>
      <c r="D31" s="11"/>
      <c r="E31" s="13"/>
      <c r="F31" s="13"/>
    </row>
    <row r="32" spans="1:6" x14ac:dyDescent="0.3">
      <c r="A32" s="11"/>
      <c r="B32" s="12"/>
      <c r="C32" s="50"/>
      <c r="D32" s="11"/>
      <c r="E32" s="13"/>
      <c r="F32" s="13"/>
    </row>
    <row r="33" spans="1:6" x14ac:dyDescent="0.3">
      <c r="A33" s="11"/>
      <c r="B33" s="12"/>
      <c r="C33" s="50"/>
      <c r="D33" s="11"/>
      <c r="E33" s="13"/>
      <c r="F33" s="13"/>
    </row>
    <row r="34" spans="1:6" x14ac:dyDescent="0.3">
      <c r="A34" s="14"/>
      <c r="B34" s="15"/>
      <c r="C34" s="56"/>
      <c r="D34" s="14"/>
      <c r="E34" s="16"/>
      <c r="F34" s="17"/>
    </row>
    <row r="35" spans="1:6" x14ac:dyDescent="0.3">
      <c r="A35" s="11"/>
      <c r="B35" s="12"/>
      <c r="C35" s="50"/>
      <c r="D35" s="11"/>
      <c r="E35" s="13"/>
      <c r="F35" s="13"/>
    </row>
    <row r="36" spans="1:6" x14ac:dyDescent="0.3">
      <c r="A36" s="11"/>
      <c r="B36" s="12"/>
      <c r="C36" s="50"/>
      <c r="D36" s="11"/>
      <c r="E36" s="13"/>
      <c r="F36" s="13"/>
    </row>
    <row r="37" spans="1:6" x14ac:dyDescent="0.3">
      <c r="A37" s="11"/>
      <c r="B37" s="12"/>
      <c r="C37" s="50"/>
      <c r="D37" s="11"/>
      <c r="E37" s="13"/>
      <c r="F37" s="13"/>
    </row>
    <row r="38" spans="1:6" x14ac:dyDescent="0.3">
      <c r="A38" s="11"/>
      <c r="B38" s="12"/>
      <c r="C38" s="50"/>
      <c r="D38" s="11"/>
      <c r="E38" s="13"/>
      <c r="F38" s="13"/>
    </row>
    <row r="39" spans="1:6" x14ac:dyDescent="0.3">
      <c r="A39" s="11"/>
      <c r="B39" s="12"/>
      <c r="C39" s="50"/>
      <c r="D39" s="11"/>
      <c r="E39" s="13"/>
      <c r="F39" s="13"/>
    </row>
    <row r="40" spans="1:6" x14ac:dyDescent="0.3">
      <c r="A40" s="11"/>
      <c r="B40" s="12"/>
      <c r="C40" s="50"/>
      <c r="D40" s="11"/>
      <c r="E40" s="13"/>
      <c r="F40" s="13"/>
    </row>
    <row r="41" spans="1:6" x14ac:dyDescent="0.3">
      <c r="A41" s="14"/>
      <c r="B41" s="15"/>
      <c r="C41" s="56"/>
      <c r="D41" s="14"/>
      <c r="E41" s="16"/>
      <c r="F41" s="17"/>
    </row>
    <row r="42" spans="1:6" x14ac:dyDescent="0.3">
      <c r="A42" s="11"/>
      <c r="B42" s="12"/>
      <c r="C42" s="50"/>
      <c r="D42" s="11"/>
      <c r="E42" s="13"/>
      <c r="F42" s="13"/>
    </row>
    <row r="43" spans="1:6" x14ac:dyDescent="0.3">
      <c r="A43" s="11"/>
      <c r="B43" s="12"/>
      <c r="C43" s="50"/>
      <c r="D43" s="11"/>
      <c r="E43" s="13"/>
      <c r="F43" s="13"/>
    </row>
    <row r="44" spans="1:6" x14ac:dyDescent="0.3">
      <c r="A44" s="11"/>
      <c r="B44" s="12"/>
      <c r="C44" s="50"/>
      <c r="D44" s="11"/>
      <c r="E44" s="13"/>
      <c r="F44" s="13"/>
    </row>
    <row r="45" spans="1:6" x14ac:dyDescent="0.3">
      <c r="A45" s="11"/>
      <c r="B45" s="12"/>
      <c r="C45" s="50"/>
      <c r="D45" s="11"/>
      <c r="E45" s="13"/>
      <c r="F45" s="13"/>
    </row>
    <row r="46" spans="1:6" x14ac:dyDescent="0.3">
      <c r="A46" s="11"/>
      <c r="B46" s="12"/>
      <c r="C46" s="50"/>
      <c r="D46" s="11"/>
      <c r="E46" s="13"/>
      <c r="F46" s="13"/>
    </row>
    <row r="47" spans="1:6" x14ac:dyDescent="0.3">
      <c r="A47" s="11"/>
      <c r="B47" s="12"/>
      <c r="C47" s="50"/>
      <c r="D47" s="11"/>
      <c r="E47" s="13"/>
      <c r="F47" s="13"/>
    </row>
    <row r="48" spans="1:6" x14ac:dyDescent="0.3">
      <c r="A48" s="14"/>
      <c r="B48" s="15"/>
      <c r="C48" s="56"/>
      <c r="D48" s="14"/>
      <c r="E48" s="16"/>
      <c r="F48" s="17"/>
    </row>
    <row r="49" spans="1:6" x14ac:dyDescent="0.3">
      <c r="A49" s="11"/>
      <c r="B49" s="12"/>
      <c r="C49" s="50"/>
      <c r="D49" s="11"/>
      <c r="E49" s="13"/>
      <c r="F49" s="13"/>
    </row>
    <row r="50" spans="1:6" x14ac:dyDescent="0.3">
      <c r="A50" s="11"/>
      <c r="B50" s="12"/>
      <c r="C50" s="50"/>
      <c r="D50" s="11"/>
      <c r="E50" s="13"/>
      <c r="F50" s="13"/>
    </row>
    <row r="51" spans="1:6" x14ac:dyDescent="0.3">
      <c r="A51" s="11"/>
      <c r="B51" s="12"/>
      <c r="C51" s="50"/>
      <c r="D51" s="11"/>
      <c r="E51" s="13"/>
      <c r="F51" s="13"/>
    </row>
    <row r="52" spans="1:6" x14ac:dyDescent="0.3">
      <c r="A52" s="11"/>
      <c r="B52" s="12"/>
      <c r="C52" s="50"/>
      <c r="D52" s="11"/>
      <c r="E52" s="13"/>
      <c r="F52" s="13"/>
    </row>
    <row r="53" spans="1:6" x14ac:dyDescent="0.3">
      <c r="A53" s="11"/>
      <c r="B53" s="12"/>
      <c r="C53" s="50"/>
      <c r="D53" s="11"/>
      <c r="E53" s="13"/>
      <c r="F53" s="13"/>
    </row>
    <row r="54" spans="1:6" x14ac:dyDescent="0.3">
      <c r="A54" s="11"/>
      <c r="B54" s="12"/>
      <c r="C54" s="50"/>
      <c r="D54" s="11"/>
      <c r="E54" s="13"/>
      <c r="F54" s="13"/>
    </row>
    <row r="55" spans="1:6" x14ac:dyDescent="0.3">
      <c r="A55" s="7"/>
      <c r="B55" s="8"/>
      <c r="C55" s="49"/>
      <c r="D55" s="7"/>
      <c r="E55" s="9"/>
      <c r="F55" s="10"/>
    </row>
    <row r="56" spans="1:6" x14ac:dyDescent="0.3">
      <c r="A56" s="11"/>
      <c r="B56" s="12"/>
      <c r="C56" s="50"/>
      <c r="D56" s="11"/>
      <c r="E56" s="13"/>
      <c r="F56" s="13"/>
    </row>
    <row r="57" spans="1:6" x14ac:dyDescent="0.3">
      <c r="A57" s="11"/>
      <c r="B57" s="12"/>
      <c r="C57" s="50"/>
      <c r="D57" s="11"/>
      <c r="E57" s="13"/>
      <c r="F57" s="13"/>
    </row>
    <row r="58" spans="1:6" x14ac:dyDescent="0.3">
      <c r="A58" s="14"/>
      <c r="B58" s="15"/>
      <c r="C58" s="56"/>
      <c r="D58" s="14"/>
      <c r="E58" s="16"/>
      <c r="F58" s="17"/>
    </row>
    <row r="59" spans="1:6" x14ac:dyDescent="0.3">
      <c r="A59" s="11"/>
      <c r="B59" s="12"/>
      <c r="C59" s="50"/>
      <c r="D59" s="11"/>
      <c r="E59" s="13"/>
      <c r="F59" s="13"/>
    </row>
    <row r="60" spans="1:6" x14ac:dyDescent="0.3">
      <c r="A60" s="11"/>
      <c r="B60" s="12"/>
      <c r="C60" s="50"/>
      <c r="D60" s="11"/>
      <c r="E60" s="13"/>
      <c r="F60" s="13"/>
    </row>
    <row r="61" spans="1:6" x14ac:dyDescent="0.3">
      <c r="A61" s="11"/>
      <c r="B61" s="12"/>
      <c r="C61" s="50"/>
      <c r="D61" s="11"/>
      <c r="E61" s="13"/>
      <c r="F61" s="13"/>
    </row>
    <row r="62" spans="1:6" x14ac:dyDescent="0.3">
      <c r="A62" s="11"/>
      <c r="B62" s="12"/>
      <c r="C62" s="50"/>
      <c r="D62" s="11"/>
      <c r="E62" s="13"/>
      <c r="F62" s="13"/>
    </row>
    <row r="63" spans="1:6" x14ac:dyDescent="0.3">
      <c r="A63" s="11"/>
      <c r="B63" s="12"/>
      <c r="C63" s="50"/>
      <c r="D63" s="11"/>
      <c r="E63" s="13"/>
      <c r="F63" s="13"/>
    </row>
    <row r="64" spans="1:6" x14ac:dyDescent="0.3">
      <c r="A64" s="11"/>
      <c r="B64" s="12"/>
      <c r="C64" s="50"/>
      <c r="D64" s="11"/>
      <c r="E64" s="13"/>
      <c r="F64" s="13"/>
    </row>
    <row r="65" spans="1:6" x14ac:dyDescent="0.3">
      <c r="A65" s="11"/>
      <c r="B65" s="12"/>
      <c r="C65" s="50"/>
      <c r="D65" s="11"/>
      <c r="E65" s="13"/>
      <c r="F65" s="13"/>
    </row>
    <row r="66" spans="1:6" x14ac:dyDescent="0.3">
      <c r="A66" s="11"/>
      <c r="B66" s="12"/>
      <c r="C66" s="50"/>
      <c r="D66" s="11"/>
      <c r="E66" s="13"/>
      <c r="F66" s="13"/>
    </row>
    <row r="67" spans="1:6" x14ac:dyDescent="0.3">
      <c r="A67" s="14"/>
      <c r="B67" s="15"/>
      <c r="C67" s="56"/>
      <c r="D67" s="14"/>
      <c r="E67" s="16"/>
      <c r="F67" s="17"/>
    </row>
    <row r="68" spans="1:6" x14ac:dyDescent="0.3">
      <c r="A68" s="11"/>
      <c r="B68" s="12"/>
      <c r="C68" s="50"/>
      <c r="D68" s="11"/>
      <c r="E68" s="13"/>
      <c r="F68" s="13"/>
    </row>
    <row r="69" spans="1:6" x14ac:dyDescent="0.3">
      <c r="A69" s="11"/>
      <c r="B69" s="12"/>
      <c r="C69" s="50"/>
      <c r="D69" s="11"/>
      <c r="E69" s="13"/>
      <c r="F69" s="13"/>
    </row>
    <row r="70" spans="1:6" x14ac:dyDescent="0.3">
      <c r="A70" s="11"/>
      <c r="B70" s="12"/>
      <c r="C70" s="50"/>
      <c r="D70" s="11"/>
      <c r="E70" s="13"/>
      <c r="F70" s="13"/>
    </row>
    <row r="71" spans="1:6" x14ac:dyDescent="0.3">
      <c r="A71" s="11"/>
      <c r="B71" s="12"/>
      <c r="C71" s="50"/>
      <c r="D71" s="11"/>
      <c r="E71" s="13"/>
      <c r="F71" s="13"/>
    </row>
    <row r="72" spans="1:6" x14ac:dyDescent="0.3">
      <c r="A72" s="14"/>
      <c r="B72" s="15"/>
      <c r="C72" s="56"/>
      <c r="D72" s="14"/>
      <c r="E72" s="16"/>
      <c r="F72" s="17"/>
    </row>
    <row r="73" spans="1:6" x14ac:dyDescent="0.3">
      <c r="A73" s="11"/>
      <c r="B73" s="12"/>
      <c r="C73" s="50"/>
      <c r="D73" s="11"/>
      <c r="E73" s="13"/>
      <c r="F73" s="13"/>
    </row>
    <row r="74" spans="1:6" x14ac:dyDescent="0.3">
      <c r="A74" s="11"/>
      <c r="B74" s="12"/>
      <c r="C74" s="50"/>
      <c r="D74" s="11"/>
      <c r="E74" s="13"/>
      <c r="F74" s="13"/>
    </row>
    <row r="75" spans="1:6" x14ac:dyDescent="0.3">
      <c r="A75" s="11"/>
      <c r="B75" s="12"/>
      <c r="C75" s="50"/>
      <c r="D75" s="11"/>
      <c r="E75" s="13"/>
      <c r="F75" s="13"/>
    </row>
    <row r="76" spans="1:6" x14ac:dyDescent="0.3">
      <c r="A76" s="11"/>
      <c r="B76" s="12"/>
      <c r="C76" s="50"/>
      <c r="D76" s="11"/>
      <c r="E76" s="13"/>
      <c r="F76" s="13"/>
    </row>
    <row r="77" spans="1:6" x14ac:dyDescent="0.3">
      <c r="A77" s="11"/>
      <c r="B77" s="12"/>
      <c r="C77" s="50"/>
      <c r="D77" s="11"/>
      <c r="E77" s="13"/>
      <c r="F77" s="13"/>
    </row>
    <row r="78" spans="1:6" x14ac:dyDescent="0.3">
      <c r="A78" s="11"/>
      <c r="B78" s="12"/>
      <c r="C78" s="50"/>
      <c r="D78" s="11"/>
      <c r="E78" s="13"/>
      <c r="F78" s="13"/>
    </row>
    <row r="79" spans="1:6" x14ac:dyDescent="0.3">
      <c r="A79" s="18"/>
      <c r="B79" s="34"/>
      <c r="C79" s="57"/>
      <c r="D79" s="19"/>
      <c r="E79" s="20"/>
      <c r="F79" s="21"/>
    </row>
    <row r="80" spans="1:6" s="68" customFormat="1" x14ac:dyDescent="0.3">
      <c r="A80" s="64"/>
      <c r="B80" s="65"/>
      <c r="C80" s="66"/>
      <c r="D80" s="64"/>
      <c r="E80" s="64"/>
      <c r="F80" s="67"/>
    </row>
    <row r="81" spans="1:6" s="68" customFormat="1" x14ac:dyDescent="0.3">
      <c r="A81" s="64"/>
      <c r="B81" s="65"/>
      <c r="C81" s="66"/>
      <c r="D81" s="64"/>
      <c r="E81" s="64"/>
      <c r="F81" s="67"/>
    </row>
    <row r="82" spans="1:6" s="68" customFormat="1" x14ac:dyDescent="0.3">
      <c r="A82" s="64"/>
      <c r="B82" s="65"/>
      <c r="C82" s="66"/>
      <c r="D82" s="64"/>
      <c r="E82" s="64"/>
      <c r="F82" s="67"/>
    </row>
    <row r="83" spans="1:6" s="68" customFormat="1" x14ac:dyDescent="0.3">
      <c r="A83" s="64"/>
      <c r="B83" s="65"/>
      <c r="C83" s="66"/>
      <c r="D83" s="64"/>
      <c r="E83" s="64"/>
      <c r="F83" s="67"/>
    </row>
    <row r="84" spans="1:6" x14ac:dyDescent="0.3">
      <c r="F84" s="22"/>
    </row>
    <row r="85" spans="1:6" x14ac:dyDescent="0.3">
      <c r="A85" s="26" t="s">
        <v>93</v>
      </c>
    </row>
    <row r="87" spans="1:6" x14ac:dyDescent="0.3">
      <c r="A87" s="26" t="s">
        <v>86</v>
      </c>
    </row>
    <row r="91" spans="1:6" x14ac:dyDescent="0.3">
      <c r="A91" s="27" t="s">
        <v>81</v>
      </c>
    </row>
    <row r="93" spans="1:6" x14ac:dyDescent="0.3">
      <c r="A93" s="27" t="s">
        <v>191</v>
      </c>
    </row>
  </sheetData>
  <pageMargins left="0.74803149606299213" right="0.74803149606299213" top="0.98425196850393704" bottom="0.98425196850393704" header="0.51181102362204722" footer="0.51181102362204722"/>
  <pageSetup paperSize="9" scale="86" orientation="portrait" horizontalDpi="4294967295" verticalDpi="4294967295" r:id="rId1"/>
  <headerFooter>
    <oddHeader>&amp;LE-Eelarvestus OÜ&amp;Cwww.e-eelarvestus.ee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B66A42E6-C93A-4633-BA1B-2A04F620A18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3</vt:i4>
      </vt:variant>
    </vt:vector>
  </HeadingPairs>
  <TitlesOfParts>
    <vt:vector size="7" baseType="lpstr">
      <vt:lpstr>KOOND</vt:lpstr>
      <vt:lpstr>Suvila</vt:lpstr>
      <vt:lpstr>Terrass</vt:lpstr>
      <vt:lpstr>Töömakulud</vt:lpstr>
      <vt:lpstr>Suvila!Prindiala</vt:lpstr>
      <vt:lpstr>Terrass!Prindiala</vt:lpstr>
      <vt:lpstr>Töömakulud!Prindiala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Andrus</cp:lastModifiedBy>
  <dcterms:created xsi:type="dcterms:W3CDTF">2019-03-18T13:04:27Z</dcterms:created>
  <dcterms:modified xsi:type="dcterms:W3CDTF">2023-07-24T08:00:55Z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{B66A42E6-C93A-4633-BA1B-2A04F620A184}</vt:lpwstr>
  </property>
</Properties>
</file>