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44C5B29-2D55-48C7-BDC9-0FBCA927D46E}" xr6:coauthVersionLast="47" xr6:coauthVersionMax="47" xr10:uidLastSave="{00000000-0000-0000-0000-000000000000}"/>
  <bookViews>
    <workbookView xWindow="-22536" yWindow="1728" windowWidth="19956" windowHeight="21816" xr2:uid="{00000000-000D-0000-FFFF-FFFF00000000}"/>
  </bookViews>
  <sheets>
    <sheet name="Hinnapakkumine" sheetId="1" r:id="rId1"/>
    <sheet name="Sheet1" sheetId="2" r:id="rId2"/>
    <sheet name="Sheet2" sheetId="3" r:id="rId3"/>
  </sheets>
  <definedNames>
    <definedName name="_MailAutoSig" localSheetId="0">Hinnapakkumine!#REF!</definedName>
    <definedName name="alküüdvärvid">!#REF!</definedName>
    <definedName name="DT">!#REF!</definedName>
    <definedName name="epoksüüdvärvid">!#REF!</definedName>
    <definedName name="krundid">!#REF!</definedName>
    <definedName name="lahustid">!#REF!</definedName>
    <definedName name="material">!#REF!</definedName>
    <definedName name="NO">!#REF!</definedName>
    <definedName name="NZ">!#REF!</definedName>
    <definedName name="order">!#REF!</definedName>
    <definedName name="raltoonid">!#REF!</definedName>
    <definedName name="teras">!#REF!</definedName>
    <definedName name="transport">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J7" i="1"/>
  <c r="J11" i="1"/>
  <c r="J10" i="1"/>
  <c r="J9" i="1"/>
  <c r="J6" i="1" l="1"/>
  <c r="J5" i="1"/>
  <c r="J3" i="1" l="1"/>
  <c r="G13" i="1"/>
  <c r="Z25" i="2"/>
  <c r="Z26" i="2"/>
  <c r="Z24" i="2"/>
  <c r="Z27" i="2" s="1"/>
  <c r="F11" i="2" s="1"/>
  <c r="Z18" i="2"/>
  <c r="Z19" i="2" s="1"/>
  <c r="Z20" i="2" s="1"/>
  <c r="E11" i="2" s="1"/>
  <c r="Z17" i="2"/>
  <c r="D13" i="2"/>
  <c r="C13" i="2"/>
  <c r="Z9" i="2"/>
  <c r="Z10" i="2" s="1"/>
  <c r="Z11" i="2" s="1"/>
  <c r="D11" i="2" s="1"/>
  <c r="Z8" i="2"/>
  <c r="Z3" i="2"/>
  <c r="Z4" i="2" s="1"/>
  <c r="Z2" i="2"/>
  <c r="Z5" i="2" s="1"/>
  <c r="C11" i="2" s="1"/>
  <c r="C17" i="2" s="1"/>
  <c r="C19" i="2" s="1"/>
  <c r="E17" i="2" l="1"/>
  <c r="E19" i="2" s="1"/>
  <c r="E21" i="2"/>
  <c r="D21" i="2"/>
  <c r="D17" i="2"/>
  <c r="D19" i="2" s="1"/>
  <c r="F21" i="2"/>
  <c r="F17" i="2"/>
  <c r="F19" i="2" s="1"/>
  <c r="C21" i="2"/>
  <c r="J13" i="1"/>
  <c r="H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eemoota</author>
    <author>Tikkurila</author>
  </authors>
  <commentList>
    <comment ref="A5" authorId="0" shapeId="0" xr:uid="{00000000-0006-0000-0100-000001000000}">
      <text>
        <r>
          <rPr>
            <b/>
            <sz val="9"/>
            <color rgb="FF000000"/>
            <rFont val="Tahoma"/>
            <family val="2"/>
            <charset val="204"/>
          </rPr>
          <t>eemoota:</t>
        </r>
        <r>
          <rPr>
            <sz val="9"/>
            <color rgb="FF000000"/>
            <rFont val="Tahoma"/>
            <family val="2"/>
            <charset val="204"/>
          </rPr>
          <t xml:space="preserve">
Tooteselgituses mahu järgi kuivaine osa</t>
        </r>
      </text>
    </comment>
    <comment ref="A7" authorId="1" shapeId="0" xr:uid="{00000000-0006-0000-0100-000002000000}">
      <text>
        <r>
          <rPr>
            <b/>
            <sz val="8"/>
            <color rgb="FF000000"/>
            <rFont val="Tahoma"/>
            <family val="2"/>
            <charset val="204"/>
          </rPr>
          <t>Tikkurila:</t>
        </r>
        <r>
          <rPr>
            <sz val="8"/>
            <color rgb="FF000000"/>
            <rFont val="Tahoma"/>
            <family val="2"/>
            <charset val="204"/>
          </rPr>
          <t xml:space="preserve">
dry film thickness</t>
        </r>
      </text>
    </comment>
    <comment ref="A9" authorId="1" shapeId="0" xr:uid="{00000000-0006-0000-0100-000003000000}">
      <text>
        <r>
          <rPr>
            <b/>
            <sz val="8"/>
            <color rgb="FF000000"/>
            <rFont val="Tahoma"/>
            <family val="2"/>
            <charset val="204"/>
          </rPr>
          <t>Tikkurila:</t>
        </r>
        <r>
          <rPr>
            <sz val="8"/>
            <color rgb="FF000000"/>
            <rFont val="Tahoma"/>
            <family val="2"/>
            <charset val="204"/>
          </rPr>
          <t xml:space="preserve">
lost factor</t>
        </r>
        <r>
          <rPr>
            <sz val="8"/>
            <color rgb="FF000000"/>
            <rFont val="Tahoma"/>
            <family val="2"/>
            <charset val="204"/>
          </rPr>
          <t xml:space="preserve">
30= suurem tala, post, plaat (1,5 korda) </t>
        </r>
        <r>
          <rPr>
            <sz val="8"/>
            <color rgb="FF000000"/>
            <rFont val="Tahoma"/>
            <family val="2"/>
            <charset val="204"/>
          </rPr>
          <t xml:space="preserve">
60= väiksem post, piire (2,5 korda) </t>
        </r>
      </text>
    </comment>
    <comment ref="A13" authorId="0" shapeId="0" xr:uid="{00000000-0006-0000-0100-000004000000}">
      <text>
        <r>
          <rPr>
            <b/>
            <sz val="9"/>
            <color rgb="FF000000"/>
            <rFont val="Tahoma"/>
            <family val="2"/>
            <charset val="204"/>
          </rPr>
          <t>eemoota:</t>
        </r>
        <r>
          <rPr>
            <sz val="9"/>
            <color rgb="FF000000"/>
            <rFont val="Tahoma"/>
            <family val="2"/>
            <charset val="204"/>
          </rPr>
          <t xml:space="preserve">
Värvi seos (värv+kõvendi) 1L</t>
        </r>
      </text>
    </comment>
  </commentList>
</comments>
</file>

<file path=xl/sharedStrings.xml><?xml version="1.0" encoding="utf-8"?>
<sst xmlns="http://schemas.openxmlformats.org/spreadsheetml/2006/main" count="61" uniqueCount="43">
  <si>
    <t>Nr.</t>
  </si>
  <si>
    <t>Nimetus</t>
  </si>
  <si>
    <t>Korrosioonikategooria</t>
  </si>
  <si>
    <t>Kogus, tk./kpl</t>
  </si>
  <si>
    <t>Ühik</t>
  </si>
  <si>
    <t>Hind, EEK</t>
  </si>
  <si>
    <t xml:space="preserve">Hind, EURO  </t>
  </si>
  <si>
    <t>Summa, EURO</t>
  </si>
  <si>
    <t>MÄRKUS! Ära muuda siniseid välju !</t>
  </si>
  <si>
    <t>toode</t>
  </si>
  <si>
    <t>toode 2</t>
  </si>
  <si>
    <t>toode 3</t>
  </si>
  <si>
    <t>toode 4</t>
  </si>
  <si>
    <t>Teore.</t>
  </si>
  <si>
    <t>Pindala m²</t>
  </si>
  <si>
    <t>lf</t>
  </si>
  <si>
    <t>koifits</t>
  </si>
  <si>
    <t>Kuivaine sisaldus VS (mahu %)</t>
  </si>
  <si>
    <t>m²/l</t>
  </si>
  <si>
    <t>TEMAPRIME EUR</t>
  </si>
  <si>
    <t>TEMACOAT SPA</t>
  </si>
  <si>
    <t>Kuivkihi paksus dft   µm</t>
  </si>
  <si>
    <t>Kadu  lf</t>
  </si>
  <si>
    <t>Kulu liitrites</t>
  </si>
  <si>
    <t>Ühe liitri hind EUR (koos kõvendiga)</t>
  </si>
  <si>
    <t>Lahusti</t>
  </si>
  <si>
    <t>Hind:</t>
  </si>
  <si>
    <t>1m²  Hind :</t>
  </si>
  <si>
    <t>Mitu ruutu liitriga  1l/m²</t>
  </si>
  <si>
    <t>Kogus/ kg, jm, kompl</t>
  </si>
  <si>
    <t>töö</t>
  </si>
  <si>
    <t>2.1.</t>
  </si>
  <si>
    <t>2.2.</t>
  </si>
  <si>
    <t>Aia piire(3D keevis) tarnimine ja paigaldus</t>
  </si>
  <si>
    <t>kompl</t>
  </si>
  <si>
    <t>terasposti(1 tk.)ja 3d keevispaneelide(2 tk.) paigaldus koos betoonitöödega</t>
  </si>
  <si>
    <t>materjalide tarnimine:                               kuumtsingitud teraspost 40x60(1 tk.), kuumstngitud 3D keevispaneelid 2505x1730(2 tk.),                                                           kuivbetoon(2 kotti x 25 kg/kott)</t>
  </si>
  <si>
    <t>Lammutatud aia demontaaž koos utiliseerimisega(BLRT Refonda Baltic)</t>
  </si>
  <si>
    <t>Vana seina ja akna lammutamine koos utiliseerimisega</t>
  </si>
  <si>
    <t xml:space="preserve">Uue seina ehitamine </t>
  </si>
  <si>
    <t>Akna tarnimine ja paigaldus</t>
  </si>
  <si>
    <t>Sisseviimisltus</t>
  </si>
  <si>
    <t>Välistööd(seal hulgas välisseina pleki vahetamine)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</si>
</sst>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&quot;[$€-419]"/>
    <numFmt numFmtId="165" formatCode="&quot; &quot;#,##0.00&quot; &quot;[$€-419]&quot; &quot;;&quot;-&quot;#,##0.00&quot; &quot;[$€-419]&quot; &quot;;&quot; -&quot;00&quot; &quot;[$€-419]&quot; &quot;;&quot; &quot;@&quot; &quot;"/>
    <numFmt numFmtId="166" formatCode="#,##0.00&quot; &quot;[$kr-425]"/>
  </numFmts>
  <fonts count="17" x14ac:knownFonts="1"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u/>
      <sz val="10"/>
      <color rgb="FF0563C1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FF0000"/>
      <name val="Arial"/>
      <family val="2"/>
      <charset val="204"/>
    </font>
    <font>
      <b/>
      <sz val="10"/>
      <color rgb="FF538DD5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0"/>
      <color rgb="FFFF0000"/>
      <name val="Arial"/>
      <family val="2"/>
      <charset val="204"/>
    </font>
    <font>
      <b/>
      <sz val="10"/>
      <color rgb="FF0000FF"/>
      <name val="Arial"/>
      <family val="2"/>
      <charset val="204"/>
    </font>
    <font>
      <sz val="10"/>
      <color rgb="FF0000FF"/>
      <name val="Arial"/>
      <family val="2"/>
      <charset val="204"/>
    </font>
    <font>
      <b/>
      <u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Fill="0" applyBorder="0" applyProtection="0">
      <alignment vertical="top"/>
    </xf>
  </cellStyleXfs>
  <cellXfs count="43">
    <xf numFmtId="0" fontId="0" fillId="0" borderId="0" xfId="0"/>
    <xf numFmtId="49" fontId="5" fillId="0" borderId="1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164" fontId="5" fillId="0" borderId="3" xfId="0" applyNumberFormat="1" applyFont="1" applyBorder="1" applyAlignment="1">
      <alignment horizontal="center" vertical="top" wrapText="1"/>
    </xf>
    <xf numFmtId="165" fontId="5" fillId="0" borderId="3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49" fontId="4" fillId="0" borderId="2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right" vertical="center" wrapText="1"/>
    </xf>
    <xf numFmtId="49" fontId="5" fillId="0" borderId="0" xfId="0" applyNumberFormat="1" applyFont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2" fontId="0" fillId="0" borderId="0" xfId="0" applyNumberFormat="1"/>
    <xf numFmtId="1" fontId="14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2" fontId="1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right" vertical="center" wrapText="1"/>
    </xf>
    <xf numFmtId="49" fontId="5" fillId="0" borderId="2" xfId="0" applyNumberFormat="1" applyFont="1" applyBorder="1" applyAlignment="1">
      <alignment horizontal="center" vertical="top" wrapText="1"/>
    </xf>
    <xf numFmtId="0" fontId="16" fillId="0" borderId="2" xfId="0" applyFont="1" applyBorder="1" applyAlignment="1">
      <alignment vertical="center"/>
    </xf>
    <xf numFmtId="0" fontId="0" fillId="0" borderId="2" xfId="0" applyBorder="1"/>
    <xf numFmtId="0" fontId="0" fillId="0" borderId="2" xfId="0" applyBorder="1" applyAlignment="1">
      <alignment vertical="center" wrapText="1"/>
    </xf>
  </cellXfs>
  <cellStyles count="6">
    <cellStyle name="Normal 19" xfId="3" xr:uid="{00000000-0005-0000-0000-000000000000}"/>
    <cellStyle name="Normal 20" xfId="4" xr:uid="{00000000-0005-0000-0000-000001000000}"/>
    <cellStyle name="Normal 4" xfId="5" xr:uid="{00000000-0005-0000-0000-000002000000}"/>
    <cellStyle name="Гиперссылка" xfId="1" xr:uid="{00000000-0005-0000-0000-000003000000}"/>
    <cellStyle name="Обычный" xfId="0" builtinId="0" customBuiltin="1"/>
    <cellStyle name="Обычный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zoomScale="70" zoomScaleNormal="70" workbookViewId="0">
      <selection activeCell="S5" sqref="S5"/>
    </sheetView>
  </sheetViews>
  <sheetFormatPr defaultRowHeight="12.45" x14ac:dyDescent="0.3"/>
  <cols>
    <col min="1" max="1" width="5.84375" customWidth="1"/>
    <col min="2" max="2" width="9.15234375" customWidth="1"/>
    <col min="3" max="3" width="33.84375" customWidth="1"/>
    <col min="4" max="4" width="32.15234375" customWidth="1"/>
    <col min="5" max="5" width="9" hidden="1" customWidth="1"/>
    <col min="6" max="6" width="7.3828125" customWidth="1"/>
    <col min="7" max="7" width="11.84375" customWidth="1"/>
    <col min="8" max="8" width="14.3046875" hidden="1" customWidth="1"/>
    <col min="9" max="9" width="12.3828125" customWidth="1"/>
    <col min="10" max="10" width="17.84375" customWidth="1"/>
    <col min="11" max="11" width="9.15234375" customWidth="1"/>
  </cols>
  <sheetData>
    <row r="1" spans="1:10" ht="52.5" customHeight="1" x14ac:dyDescent="0.3">
      <c r="A1" s="1" t="s">
        <v>0</v>
      </c>
      <c r="B1" s="39" t="s">
        <v>1</v>
      </c>
      <c r="C1" s="39"/>
      <c r="D1" s="2" t="s">
        <v>2</v>
      </c>
      <c r="E1" s="2" t="s">
        <v>3</v>
      </c>
      <c r="F1" s="2" t="s">
        <v>4</v>
      </c>
      <c r="G1" s="3" t="s">
        <v>29</v>
      </c>
      <c r="H1" s="4" t="s">
        <v>5</v>
      </c>
      <c r="I1" s="5" t="s">
        <v>6</v>
      </c>
      <c r="J1" s="6" t="s">
        <v>7</v>
      </c>
    </row>
    <row r="2" spans="1:10" s="14" customFormat="1" ht="18.75" customHeight="1" x14ac:dyDescent="0.3">
      <c r="A2" s="7"/>
      <c r="B2" s="40"/>
      <c r="C2" s="40"/>
      <c r="D2" s="8"/>
      <c r="E2" s="9"/>
      <c r="F2" s="10"/>
      <c r="G2" s="9"/>
      <c r="H2" s="11"/>
      <c r="I2" s="12"/>
      <c r="J2" s="13"/>
    </row>
    <row r="3" spans="1:10" s="14" customFormat="1" ht="39" customHeight="1" x14ac:dyDescent="0.3">
      <c r="A3" s="7">
        <v>1</v>
      </c>
      <c r="B3" s="42" t="s">
        <v>37</v>
      </c>
      <c r="C3" s="42"/>
      <c r="D3" s="8"/>
      <c r="E3" s="9"/>
      <c r="F3" s="10" t="s">
        <v>30</v>
      </c>
      <c r="G3" s="9">
        <v>1</v>
      </c>
      <c r="H3" s="11"/>
      <c r="I3" s="12"/>
      <c r="J3" s="13">
        <f t="shared" ref="J3" si="0">I3*G3</f>
        <v>0</v>
      </c>
    </row>
    <row r="4" spans="1:10" s="14" customFormat="1" ht="39" customHeight="1" x14ac:dyDescent="0.3">
      <c r="A4" s="7">
        <v>2</v>
      </c>
      <c r="B4" s="42" t="s">
        <v>33</v>
      </c>
      <c r="C4" s="42"/>
      <c r="D4" s="8"/>
      <c r="E4" s="9"/>
      <c r="F4" s="10"/>
      <c r="G4" s="9"/>
      <c r="H4" s="11"/>
      <c r="I4" s="12"/>
      <c r="J4" s="13"/>
    </row>
    <row r="5" spans="1:10" s="14" customFormat="1" ht="66" customHeight="1" x14ac:dyDescent="0.3">
      <c r="A5" s="7" t="s">
        <v>31</v>
      </c>
      <c r="B5" s="42" t="s">
        <v>36</v>
      </c>
      <c r="C5" s="42"/>
      <c r="D5" s="8"/>
      <c r="E5" s="9"/>
      <c r="F5" s="10" t="s">
        <v>34</v>
      </c>
      <c r="G5" s="9">
        <v>1</v>
      </c>
      <c r="H5" s="11"/>
      <c r="I5" s="12"/>
      <c r="J5" s="13">
        <f t="shared" ref="J5:J6" si="1">I5*G5</f>
        <v>0</v>
      </c>
    </row>
    <row r="6" spans="1:10" s="14" customFormat="1" ht="39" customHeight="1" x14ac:dyDescent="0.3">
      <c r="A6" s="7" t="s">
        <v>32</v>
      </c>
      <c r="B6" s="42" t="s">
        <v>35</v>
      </c>
      <c r="C6" s="42"/>
      <c r="D6" s="8"/>
      <c r="E6" s="9"/>
      <c r="F6" s="10" t="s">
        <v>30</v>
      </c>
      <c r="G6" s="9">
        <v>1</v>
      </c>
      <c r="H6" s="11"/>
      <c r="I6" s="12"/>
      <c r="J6" s="13">
        <f t="shared" si="1"/>
        <v>0</v>
      </c>
    </row>
    <row r="7" spans="1:10" s="14" customFormat="1" ht="39" customHeight="1" x14ac:dyDescent="0.3">
      <c r="A7" s="7">
        <v>3</v>
      </c>
      <c r="B7" s="42" t="s">
        <v>38</v>
      </c>
      <c r="C7" s="42"/>
      <c r="D7" s="8"/>
      <c r="E7" s="9"/>
      <c r="F7" s="10" t="s">
        <v>34</v>
      </c>
      <c r="G7" s="9">
        <v>1</v>
      </c>
      <c r="H7" s="11"/>
      <c r="I7" s="12"/>
      <c r="J7" s="13">
        <f t="shared" ref="J7:J11" si="2">I7*G7</f>
        <v>0</v>
      </c>
    </row>
    <row r="8" spans="1:10" s="14" customFormat="1" ht="39" customHeight="1" x14ac:dyDescent="0.3">
      <c r="A8" s="7">
        <v>4</v>
      </c>
      <c r="B8" s="42" t="s">
        <v>39</v>
      </c>
      <c r="C8" s="42"/>
      <c r="D8" s="8"/>
      <c r="E8" s="9"/>
      <c r="F8" s="10" t="s">
        <v>34</v>
      </c>
      <c r="G8" s="9">
        <v>1</v>
      </c>
      <c r="H8" s="11"/>
      <c r="I8" s="12"/>
      <c r="J8" s="13">
        <f t="shared" si="2"/>
        <v>0</v>
      </c>
    </row>
    <row r="9" spans="1:10" s="14" customFormat="1" ht="39" customHeight="1" x14ac:dyDescent="0.3">
      <c r="A9" s="7">
        <v>5</v>
      </c>
      <c r="B9" s="42" t="s">
        <v>40</v>
      </c>
      <c r="C9" s="42"/>
      <c r="D9" s="8"/>
      <c r="E9" s="9"/>
      <c r="F9" s="10" t="s">
        <v>34</v>
      </c>
      <c r="G9" s="9">
        <v>1</v>
      </c>
      <c r="H9" s="11"/>
      <c r="I9" s="12"/>
      <c r="J9" s="13">
        <f t="shared" si="2"/>
        <v>0</v>
      </c>
    </row>
    <row r="10" spans="1:10" s="14" customFormat="1" ht="39" customHeight="1" x14ac:dyDescent="0.3">
      <c r="A10" s="7">
        <v>6</v>
      </c>
      <c r="B10" s="42" t="s">
        <v>41</v>
      </c>
      <c r="C10" s="42"/>
      <c r="D10" s="8"/>
      <c r="E10" s="9"/>
      <c r="F10" s="10" t="s">
        <v>34</v>
      </c>
      <c r="G10" s="9">
        <v>1</v>
      </c>
      <c r="H10" s="11"/>
      <c r="I10" s="12"/>
      <c r="J10" s="13">
        <f t="shared" si="2"/>
        <v>0</v>
      </c>
    </row>
    <row r="11" spans="1:10" s="14" customFormat="1" ht="39" customHeight="1" x14ac:dyDescent="0.3">
      <c r="A11" s="7">
        <v>7</v>
      </c>
      <c r="B11" s="42" t="s">
        <v>42</v>
      </c>
      <c r="C11" s="42"/>
      <c r="D11" s="8"/>
      <c r="E11" s="9"/>
      <c r="F11" s="10" t="s">
        <v>34</v>
      </c>
      <c r="G11" s="9">
        <v>1</v>
      </c>
      <c r="H11" s="11"/>
      <c r="I11" s="12"/>
      <c r="J11" s="13">
        <f t="shared" si="2"/>
        <v>0</v>
      </c>
    </row>
    <row r="12" spans="1:10" s="14" customFormat="1" ht="24.45" customHeight="1" x14ac:dyDescent="0.3">
      <c r="A12" s="7"/>
      <c r="B12" s="41"/>
      <c r="C12" s="41"/>
      <c r="D12" s="8"/>
      <c r="E12" s="9"/>
      <c r="F12" s="10"/>
      <c r="G12" s="9"/>
      <c r="H12" s="11"/>
      <c r="I12" s="12"/>
      <c r="J12" s="13"/>
    </row>
    <row r="13" spans="1:10" s="14" customFormat="1" ht="29.25" customHeight="1" x14ac:dyDescent="0.3">
      <c r="A13" s="7"/>
      <c r="B13" s="41"/>
      <c r="C13" s="41"/>
      <c r="D13" s="15"/>
      <c r="E13" s="16"/>
      <c r="F13" s="16"/>
      <c r="G13" s="17">
        <f>SUM(G2:G11)</f>
        <v>8</v>
      </c>
      <c r="H13" s="18">
        <f>I13*15.6466</f>
        <v>0</v>
      </c>
      <c r="I13" s="19"/>
      <c r="J13" s="20">
        <f>SUM(J2:J11)</f>
        <v>0</v>
      </c>
    </row>
    <row r="14" spans="1:10" s="14" customFormat="1" ht="29.25" customHeight="1" x14ac:dyDescent="0.3">
      <c r="A14" s="34"/>
      <c r="B14"/>
      <c r="C14"/>
      <c r="D14" s="33"/>
      <c r="E14" s="21"/>
      <c r="F14" s="21"/>
      <c r="G14" s="35"/>
      <c r="H14" s="36"/>
      <c r="I14" s="37"/>
      <c r="J14" s="38"/>
    </row>
  </sheetData>
  <mergeCells count="13">
    <mergeCell ref="B1:C1"/>
    <mergeCell ref="B2:C2"/>
    <mergeCell ref="B13:C13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</mergeCells>
  <pageMargins left="0.70866141732283516" right="0.70866141732283516" top="0.74803149606299213" bottom="0.74803149606299213" header="0.31496062992126012" footer="0.31496062992126012"/>
  <pageSetup paperSize="9" scale="61" fitToWidth="0" fitToHeight="0" orientation="portrait" r:id="rId1"/>
  <headerFooter>
    <oddHeader xml:space="preserve">&amp;L&amp;F&amp;R
</oddHeader>
    <oddFooter>&amp;CLeht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28"/>
  <sheetViews>
    <sheetView workbookViewId="0"/>
  </sheetViews>
  <sheetFormatPr defaultRowHeight="12.45" x14ac:dyDescent="0.3"/>
  <cols>
    <col min="1" max="1" width="9.15234375" customWidth="1"/>
    <col min="2" max="2" width="20.53515625" customWidth="1"/>
    <col min="3" max="3" width="16.69140625" style="23" customWidth="1"/>
    <col min="4" max="4" width="18.15234375" customWidth="1"/>
    <col min="5" max="5" width="14.53515625" customWidth="1"/>
    <col min="6" max="6" width="13.53515625" style="23" customWidth="1"/>
    <col min="7" max="7" width="15.15234375" style="23" customWidth="1"/>
    <col min="8" max="8" width="16.84375" style="23" customWidth="1"/>
    <col min="9" max="9" width="19.15234375" style="23" customWidth="1"/>
    <col min="10" max="10" width="16" style="23" customWidth="1"/>
    <col min="11" max="23" width="9.15234375" customWidth="1"/>
    <col min="24" max="24" width="7.53515625" hidden="1" customWidth="1"/>
    <col min="25" max="26" width="0.3046875" hidden="1" customWidth="1"/>
    <col min="27" max="27" width="0.15234375" hidden="1" customWidth="1"/>
    <col min="28" max="28" width="14.84375" hidden="1" customWidth="1"/>
    <col min="29" max="29" width="15.84375" hidden="1" customWidth="1"/>
    <col min="30" max="30" width="9.15234375" customWidth="1"/>
  </cols>
  <sheetData>
    <row r="1" spans="1:27" x14ac:dyDescent="0.3">
      <c r="A1" s="22" t="s">
        <v>8</v>
      </c>
      <c r="Y1">
        <v>1</v>
      </c>
      <c r="Z1">
        <v>10</v>
      </c>
      <c r="AA1">
        <v>100</v>
      </c>
    </row>
    <row r="2" spans="1:27" x14ac:dyDescent="0.3">
      <c r="C2" s="24" t="s">
        <v>9</v>
      </c>
      <c r="D2" s="24" t="s">
        <v>10</v>
      </c>
      <c r="E2" s="24" t="s">
        <v>11</v>
      </c>
      <c r="F2" s="24" t="s">
        <v>12</v>
      </c>
      <c r="Y2" t="s">
        <v>13</v>
      </c>
      <c r="Z2">
        <f>C5*Z1/C7</f>
        <v>6.375</v>
      </c>
    </row>
    <row r="3" spans="1:27" x14ac:dyDescent="0.3">
      <c r="A3" s="25" t="s">
        <v>14</v>
      </c>
      <c r="C3" s="26">
        <v>506</v>
      </c>
      <c r="D3" s="26">
        <v>506</v>
      </c>
      <c r="E3" s="26">
        <v>1000</v>
      </c>
      <c r="F3" s="26">
        <v>1000</v>
      </c>
      <c r="H3"/>
      <c r="I3" s="26"/>
      <c r="J3" s="26"/>
      <c r="Y3" t="s">
        <v>15</v>
      </c>
      <c r="Z3">
        <f>C9</f>
        <v>30</v>
      </c>
    </row>
    <row r="4" spans="1:27" x14ac:dyDescent="0.3">
      <c r="A4" s="25"/>
      <c r="C4" s="26"/>
      <c r="D4" s="26"/>
      <c r="E4" s="26"/>
      <c r="F4" s="26"/>
      <c r="H4"/>
      <c r="Y4" t="s">
        <v>16</v>
      </c>
      <c r="Z4">
        <f>(AA1-Z3)/AA1</f>
        <v>0.7</v>
      </c>
    </row>
    <row r="5" spans="1:27" x14ac:dyDescent="0.3">
      <c r="A5" s="25" t="s">
        <v>17</v>
      </c>
      <c r="C5" s="26">
        <v>51</v>
      </c>
      <c r="D5" s="26">
        <v>70</v>
      </c>
      <c r="E5" s="26">
        <v>50</v>
      </c>
      <c r="F5" s="26">
        <v>50</v>
      </c>
      <c r="H5"/>
      <c r="Y5" t="s">
        <v>18</v>
      </c>
      <c r="Z5">
        <f>Z2*Z4</f>
        <v>4.4624999999999995</v>
      </c>
    </row>
    <row r="6" spans="1:27" x14ac:dyDescent="0.3">
      <c r="C6" s="26" t="s">
        <v>19</v>
      </c>
      <c r="D6" s="26" t="s">
        <v>20</v>
      </c>
      <c r="E6" s="26"/>
      <c r="F6" s="26"/>
      <c r="H6"/>
    </row>
    <row r="7" spans="1:27" x14ac:dyDescent="0.3">
      <c r="A7" s="25" t="s">
        <v>21</v>
      </c>
      <c r="C7" s="26">
        <v>80</v>
      </c>
      <c r="D7" s="26">
        <v>60</v>
      </c>
      <c r="E7" s="26">
        <v>60</v>
      </c>
      <c r="F7" s="26">
        <v>60</v>
      </c>
      <c r="I7" s="27"/>
      <c r="J7" s="27"/>
      <c r="Y7">
        <v>1</v>
      </c>
      <c r="Z7">
        <v>10</v>
      </c>
      <c r="AA7">
        <v>100</v>
      </c>
    </row>
    <row r="8" spans="1:27" x14ac:dyDescent="0.3">
      <c r="C8" s="26"/>
      <c r="D8" s="26"/>
      <c r="E8" s="26"/>
      <c r="F8" s="26"/>
      <c r="Y8" t="s">
        <v>13</v>
      </c>
      <c r="Z8" s="28">
        <f>D5*Z7/D7</f>
        <v>11.666666666666666</v>
      </c>
    </row>
    <row r="9" spans="1:27" x14ac:dyDescent="0.3">
      <c r="A9" s="25" t="s">
        <v>22</v>
      </c>
      <c r="C9" s="26">
        <v>30</v>
      </c>
      <c r="D9" s="26">
        <v>30</v>
      </c>
      <c r="E9" s="26">
        <v>30</v>
      </c>
      <c r="F9" s="26">
        <v>30</v>
      </c>
      <c r="Y9" t="s">
        <v>15</v>
      </c>
      <c r="Z9" s="28">
        <f>D9</f>
        <v>30</v>
      </c>
    </row>
    <row r="10" spans="1:27" x14ac:dyDescent="0.3">
      <c r="C10" s="26"/>
      <c r="D10" s="26"/>
      <c r="E10" s="26"/>
      <c r="F10" s="26"/>
      <c r="Y10" t="s">
        <v>16</v>
      </c>
      <c r="Z10" s="28">
        <f>(AA7-Z9)/AA7</f>
        <v>0.7</v>
      </c>
    </row>
    <row r="11" spans="1:27" x14ac:dyDescent="0.3">
      <c r="A11" s="25" t="s">
        <v>23</v>
      </c>
      <c r="C11" s="29">
        <f>C3/Z5</f>
        <v>113.38935574229693</v>
      </c>
      <c r="D11" s="29">
        <f>D3/Z11</f>
        <v>61.95918367346939</v>
      </c>
      <c r="E11" s="29">
        <f>E3/Z20</f>
        <v>171.42857142857144</v>
      </c>
      <c r="F11" s="29">
        <f>F3/Z27</f>
        <v>171.42857142857144</v>
      </c>
      <c r="Y11" t="s">
        <v>18</v>
      </c>
      <c r="Z11" s="28">
        <f>Z8*Z10</f>
        <v>8.1666666666666661</v>
      </c>
    </row>
    <row r="12" spans="1:27" x14ac:dyDescent="0.3">
      <c r="C12" s="26"/>
      <c r="D12" s="26"/>
      <c r="E12" s="26"/>
      <c r="F12" s="26"/>
    </row>
    <row r="13" spans="1:27" x14ac:dyDescent="0.3">
      <c r="A13" s="25" t="s">
        <v>24</v>
      </c>
      <c r="C13" s="30">
        <f>56.58/20</f>
        <v>2.8289999999999997</v>
      </c>
      <c r="D13" s="30">
        <f>(20.33+62.63)/20</f>
        <v>4.1480000000000006</v>
      </c>
      <c r="E13" s="30">
        <v>4</v>
      </c>
      <c r="F13" s="30">
        <v>4</v>
      </c>
    </row>
    <row r="14" spans="1:27" x14ac:dyDescent="0.3">
      <c r="C14" s="26"/>
      <c r="D14" s="26"/>
      <c r="E14" s="26"/>
      <c r="F14" s="26"/>
      <c r="H14" s="31"/>
      <c r="Y14">
        <v>1</v>
      </c>
      <c r="Z14">
        <v>10</v>
      </c>
      <c r="AA14">
        <v>100</v>
      </c>
    </row>
    <row r="15" spans="1:27" x14ac:dyDescent="0.3">
      <c r="A15" s="25" t="s">
        <v>25</v>
      </c>
      <c r="C15" s="26">
        <v>40.119999999999997</v>
      </c>
      <c r="D15" s="26">
        <v>43.28</v>
      </c>
      <c r="E15" s="26"/>
      <c r="F15" s="26"/>
      <c r="H15" s="31"/>
    </row>
    <row r="16" spans="1:27" x14ac:dyDescent="0.3">
      <c r="C16" s="26"/>
      <c r="D16" s="26"/>
      <c r="E16" s="26"/>
      <c r="F16" s="26"/>
      <c r="H16" s="31"/>
    </row>
    <row r="17" spans="1:27" x14ac:dyDescent="0.3">
      <c r="A17" s="25" t="s">
        <v>26</v>
      </c>
      <c r="C17" s="29">
        <f>(C11/Y1)*C13+C15</f>
        <v>360.89848739495801</v>
      </c>
      <c r="D17" s="29">
        <f>(D11/Y1)*D13+D15</f>
        <v>300.2866938775511</v>
      </c>
      <c r="E17" s="29">
        <f>(E11/Y14)*E13</f>
        <v>685.71428571428578</v>
      </c>
      <c r="F17" s="29">
        <f>(F11/Y24)*F13</f>
        <v>685.71428571428578</v>
      </c>
      <c r="Y17" t="s">
        <v>13</v>
      </c>
      <c r="Z17" s="28">
        <f>E5*Z14/E7</f>
        <v>8.3333333333333339</v>
      </c>
    </row>
    <row r="18" spans="1:27" x14ac:dyDescent="0.3">
      <c r="C18" s="26"/>
      <c r="D18" s="26"/>
      <c r="E18" s="26"/>
      <c r="F18" s="26"/>
      <c r="Y18" t="s">
        <v>15</v>
      </c>
      <c r="Z18" s="28">
        <f>E9</f>
        <v>30</v>
      </c>
    </row>
    <row r="19" spans="1:27" x14ac:dyDescent="0.3">
      <c r="A19" s="25" t="s">
        <v>27</v>
      </c>
      <c r="C19" s="32">
        <f>C17/C3</f>
        <v>0.71323811738133991</v>
      </c>
      <c r="D19" s="32">
        <f>D17/D3</f>
        <v>0.59345196418488355</v>
      </c>
      <c r="E19" s="32">
        <f>E17/E3</f>
        <v>0.68571428571428583</v>
      </c>
      <c r="F19" s="32">
        <f>F17/F3</f>
        <v>0.68571428571428583</v>
      </c>
      <c r="Y19" t="s">
        <v>16</v>
      </c>
      <c r="Z19" s="28">
        <f>(AA14-Z18)/AA14</f>
        <v>0.7</v>
      </c>
    </row>
    <row r="20" spans="1:27" x14ac:dyDescent="0.3">
      <c r="D20" s="23"/>
      <c r="E20" s="23"/>
      <c r="Y20" t="s">
        <v>18</v>
      </c>
      <c r="Z20" s="28">
        <f>Z17*Z19</f>
        <v>5.833333333333333</v>
      </c>
    </row>
    <row r="21" spans="1:27" x14ac:dyDescent="0.3">
      <c r="A21" s="25" t="s">
        <v>28</v>
      </c>
      <c r="C21" s="32">
        <f>C3/C11</f>
        <v>4.4624999999999995</v>
      </c>
      <c r="D21" s="32">
        <f>D3/D11</f>
        <v>8.1666666666666661</v>
      </c>
      <c r="E21" s="32">
        <f>E3/E11</f>
        <v>5.833333333333333</v>
      </c>
      <c r="F21" s="32">
        <f>F3/F11</f>
        <v>5.833333333333333</v>
      </c>
    </row>
    <row r="23" spans="1:27" x14ac:dyDescent="0.3">
      <c r="Z23">
        <v>10</v>
      </c>
      <c r="AA23">
        <v>100</v>
      </c>
    </row>
    <row r="24" spans="1:27" x14ac:dyDescent="0.3">
      <c r="Y24">
        <v>1</v>
      </c>
      <c r="Z24" s="28">
        <f>F5*Z23/F7</f>
        <v>8.3333333333333339</v>
      </c>
    </row>
    <row r="25" spans="1:27" x14ac:dyDescent="0.3">
      <c r="Y25" t="s">
        <v>13</v>
      </c>
      <c r="Z25" s="28">
        <f>F9</f>
        <v>30</v>
      </c>
    </row>
    <row r="26" spans="1:27" x14ac:dyDescent="0.3">
      <c r="Y26" t="s">
        <v>15</v>
      </c>
      <c r="Z26" s="28">
        <f>(AA23-Z25)/AA23</f>
        <v>0.7</v>
      </c>
    </row>
    <row r="27" spans="1:27" x14ac:dyDescent="0.3">
      <c r="Y27" t="s">
        <v>16</v>
      </c>
      <c r="Z27" s="28">
        <f>Z24*Z26</f>
        <v>5.833333333333333</v>
      </c>
    </row>
    <row r="28" spans="1:27" x14ac:dyDescent="0.3">
      <c r="Y28" t="s">
        <v>18</v>
      </c>
    </row>
  </sheetData>
  <pageMargins left="0.70000000000000007" right="0.70000000000000007" top="0.75" bottom="0.75" header="0.30000000000000004" footer="0.30000000000000004"/>
  <pageSetup paperSize="9" fitToWidth="0" fitToHeight="0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45" x14ac:dyDescent="0.3"/>
  <cols>
    <col min="1" max="1" width="9.15234375" customWidth="1"/>
  </cols>
  <sheetData/>
  <pageMargins left="0.70000000000000007" right="0.70000000000000007" top="0.75" bottom="0.75" header="0.30000000000000004" footer="0.30000000000000004"/>
  <pageSetup paperSize="9" fitToWidth="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Hinnapakkumine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Sergei Jakushev</cp:lastModifiedBy>
  <cp:lastPrinted>2019-08-04T14:51:06Z</cp:lastPrinted>
  <dcterms:created xsi:type="dcterms:W3CDTF">2004-01-30T08:38:15Z</dcterms:created>
  <dcterms:modified xsi:type="dcterms:W3CDTF">2025-01-14T09:58:13Z</dcterms:modified>
</cp:coreProperties>
</file>