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150" activeTab="0"/>
  </bookViews>
  <sheets>
    <sheet name="Objekti kalkulatsioon" sheetId="1" r:id="rId1"/>
    <sheet name="maksegraafik" sheetId="2" r:id="rId2"/>
  </sheets>
  <definedNames/>
  <calcPr fullCalcOnLoad="1"/>
</workbook>
</file>

<file path=xl/sharedStrings.xml><?xml version="1.0" encoding="utf-8"?>
<sst xmlns="http://schemas.openxmlformats.org/spreadsheetml/2006/main" count="196" uniqueCount="160">
  <si>
    <t>Jrk.nr.</t>
  </si>
  <si>
    <t>Tööd ja materjalid</t>
  </si>
  <si>
    <t>Maht</t>
  </si>
  <si>
    <t>Ühik</t>
  </si>
  <si>
    <t>ÜLDEHITUSTÖÖD</t>
  </si>
  <si>
    <t>ETTEVALMISTUSTÖÖD</t>
  </si>
  <si>
    <t>KOKKU:</t>
  </si>
  <si>
    <t>EHITUSTÖÖD</t>
  </si>
  <si>
    <t>EHITUSE ERIOSAD</t>
  </si>
  <si>
    <t>OBJEKTI MAKSUMUS KOKKU:</t>
  </si>
  <si>
    <t>Mobilisatsioon</t>
  </si>
  <si>
    <t>Mõõdistused</t>
  </si>
  <si>
    <t xml:space="preserve">Ühiku hind </t>
  </si>
  <si>
    <t>Materjal</t>
  </si>
  <si>
    <t>Töö</t>
  </si>
  <si>
    <t>Kokku</t>
  </si>
  <si>
    <t>Maksumus</t>
  </si>
  <si>
    <t>A. KAEVETÖÖD</t>
  </si>
  <si>
    <t>B. VUNDAMENDID</t>
  </si>
  <si>
    <t>B. KÜTTESÜSTEEM</t>
  </si>
  <si>
    <t>Seinte värvimine</t>
  </si>
  <si>
    <t>Veetorustik</t>
  </si>
  <si>
    <t>A. VESI; KANALISATSIOON (sh. Välisosad)</t>
  </si>
  <si>
    <t>Dmitri Reih</t>
  </si>
  <si>
    <t>käibemaks 18%</t>
  </si>
  <si>
    <t>KOKKU km-ga:</t>
  </si>
  <si>
    <t>Seinad, lagi ja lava</t>
  </si>
  <si>
    <t>Saunakeris</t>
  </si>
  <si>
    <t>C. PÕRAND (1 korrus)</t>
  </si>
  <si>
    <t>D. SEINAD</t>
  </si>
  <si>
    <t>FIBO moodulkorsten</t>
  </si>
  <si>
    <t>E. VAHELAED</t>
  </si>
  <si>
    <t>VIIMISTLUSTÖÖD</t>
  </si>
  <si>
    <t>A. FASSAAD</t>
  </si>
  <si>
    <t>B. PÕRANDAD</t>
  </si>
  <si>
    <t>C. LAED</t>
  </si>
  <si>
    <t>1</t>
  </si>
  <si>
    <t>2</t>
  </si>
  <si>
    <t>3</t>
  </si>
  <si>
    <t>Keraamiline plaat</t>
  </si>
  <si>
    <t>Lagede pahteldus ja värvimine</t>
  </si>
  <si>
    <t>E. UKSED</t>
  </si>
  <si>
    <t>F. AKNAD</t>
  </si>
  <si>
    <t>G. SISE-JA VÄLISTREPID</t>
  </si>
  <si>
    <t>H. SAUN</t>
  </si>
  <si>
    <t>Valamu</t>
  </si>
  <si>
    <t>Segisti</t>
  </si>
  <si>
    <t>Nurgavann</t>
  </si>
  <si>
    <t>El. Juhtmestik</t>
  </si>
  <si>
    <t>Põrandakütte</t>
  </si>
  <si>
    <t>Sansõlmede ja köögi suundventilatsioon</t>
  </si>
  <si>
    <t>5</t>
  </si>
  <si>
    <t>FIBO plokkidest 100 mm seinad</t>
  </si>
  <si>
    <t>R/b sillused</t>
  </si>
  <si>
    <t>Krohv</t>
  </si>
  <si>
    <t>Välistrepp</t>
  </si>
  <si>
    <t>Terass</t>
  </si>
  <si>
    <t>Abimaterjalid</t>
  </si>
  <si>
    <t>Abimaterjalid ja vahendid</t>
  </si>
  <si>
    <t>Nõrkvoolu juhtmestik</t>
  </si>
  <si>
    <t>C. ELEKTRITÖÖD</t>
  </si>
  <si>
    <t>D. VENTILATSIOON</t>
  </si>
  <si>
    <t>F. MAJANDUSLIKUD JA TRANSPORDI KULUD</t>
  </si>
  <si>
    <t>Valve</t>
  </si>
  <si>
    <t>FIBO 5MPa 250mm plokkidest  seinte ladumine</t>
  </si>
  <si>
    <t>Puitlaastplaat 28mm</t>
  </si>
  <si>
    <t>Kipsplaat met.karkassil</t>
  </si>
  <si>
    <t>Tuuletõkke 13mm</t>
  </si>
  <si>
    <t>Aurutõke</t>
  </si>
  <si>
    <t>Välisuks  VU1</t>
  </si>
  <si>
    <t>Siseuks U1</t>
  </si>
  <si>
    <t>Sauna uks U3</t>
  </si>
  <si>
    <t>PVC aken (koos aknaluaga ja veeplekkiga)</t>
  </si>
  <si>
    <t>Objekti nimetus:       üksikelamu</t>
  </si>
  <si>
    <t>Vundamendi kaevamistööd.</t>
  </si>
  <si>
    <t>Pinnase äravedu</t>
  </si>
  <si>
    <t>4</t>
  </si>
  <si>
    <t>FIBO plokkidest 250 mm seinad</t>
  </si>
  <si>
    <t>Õõnespaneelid 220mm</t>
  </si>
  <si>
    <t>Sarrusvõrk d5 / 5 AIII 150/150</t>
  </si>
  <si>
    <t>Soojustus ISOVER FLO 30mm</t>
  </si>
  <si>
    <t>Laudparkett (koos põrandaliistudega)</t>
  </si>
  <si>
    <t>Siseseinte krohv ja pahteldus</t>
  </si>
  <si>
    <t>Sisetrep</t>
  </si>
  <si>
    <t>Kamin</t>
  </si>
  <si>
    <t>Transport, side jm.</t>
  </si>
  <si>
    <t>Vahtpolüstürool EPS80, 100mm</t>
  </si>
  <si>
    <t>Hüdroisolatsioon (kile)</t>
  </si>
  <si>
    <t>Puistevill 340mm</t>
  </si>
  <si>
    <t>Klaasvill 225mm</t>
  </si>
  <si>
    <t>Killustikalus 200mm tihendamisega</t>
  </si>
  <si>
    <t>Hüdroisolatsioon (bituumen)</t>
  </si>
  <si>
    <t>Betoonvalu 80 mm märglihvimisega</t>
  </si>
  <si>
    <t>Puitlaastplaat 8mm</t>
  </si>
  <si>
    <t>Vahtpolüstürool EPS60, 100mm</t>
  </si>
  <si>
    <t>Ripplagi U-100</t>
  </si>
  <si>
    <t>Seinte tapeetimine</t>
  </si>
  <si>
    <t>Garaazi värav automaatikaga</t>
  </si>
  <si>
    <t>WC pott GUSTAVSBERG</t>
  </si>
  <si>
    <t>Radiaatorid PURMO</t>
  </si>
  <si>
    <t>Tulekindel uks TU</t>
  </si>
  <si>
    <t>Haljastus</t>
  </si>
  <si>
    <t>E. HOOVITÖÖD</t>
  </si>
  <si>
    <t>Teed ja platsid</t>
  </si>
  <si>
    <t>Võrkaed</t>
  </si>
  <si>
    <t>Piirdeaed (kivipostid, puidust vahed)</t>
  </si>
  <si>
    <t>Katusekivi EstStein</t>
  </si>
  <si>
    <t>Väravad automaatikaga</t>
  </si>
  <si>
    <t>Märkused:</t>
  </si>
  <si>
    <t>Koostas</t>
  </si>
  <si>
    <t>dmitri@atanay.ee</t>
  </si>
  <si>
    <t>tel. 555 14 520</t>
  </si>
  <si>
    <t>R/b taldmik 300 mm</t>
  </si>
  <si>
    <t>Soojustus EPS80, 70 mm+100mm</t>
  </si>
  <si>
    <t>Liivaalus 200mm tihendamisega</t>
  </si>
  <si>
    <t>Katuseluuk redeliga</t>
  </si>
  <si>
    <t>Kanalistsiooni torustik (sh. Drenaaz)</t>
  </si>
  <si>
    <t>F. KATUS (vihmaveesüsteemiga)</t>
  </si>
  <si>
    <t>Pruss 70x200</t>
  </si>
  <si>
    <t>Distantsliist 25x50</t>
  </si>
  <si>
    <t>Roovitis 25x100</t>
  </si>
  <si>
    <t>Pruss 50x100</t>
  </si>
  <si>
    <t>Armeeritud aluskate</t>
  </si>
  <si>
    <t>Tuulekastid</t>
  </si>
  <si>
    <t>Vihmaveesüsteem</t>
  </si>
  <si>
    <t>Pakkumises arvestatud alljärgnevad ühikuhinnad:</t>
  </si>
  <si>
    <t>tapeedid - 150kr/rull</t>
  </si>
  <si>
    <t>parkett - 250kr/m2</t>
  </si>
  <si>
    <t>keraamiline plaat - 250kr/m2</t>
  </si>
  <si>
    <t>sisetrepp - 40000kr/kmpl</t>
  </si>
  <si>
    <t>kamin - 40000kr</t>
  </si>
  <si>
    <t>garaazi väravad - 11000kr/kmpl (koos paigaldusega)</t>
  </si>
  <si>
    <t>väravad - 34500kr/kmpl (koos paigaldusega)</t>
  </si>
  <si>
    <t>Nr.</t>
  </si>
  <si>
    <t>Сумма</t>
  </si>
  <si>
    <t>Условия</t>
  </si>
  <si>
    <t>Предоплата за земляные работы, фундаменты, панели перекрытия, наружные коммуникации</t>
  </si>
  <si>
    <t>Земляные работы, фундаменты, наружные коммуникации готовы; предоплата за полы 1 этажа, стены 1 этажа, обогрев полов 1 этажа, водопровод и канализацию 1 этажа, окна</t>
  </si>
  <si>
    <t>Пол 1 этажа, стены 1 этажа, обогрев полов, водопровод и каналиказиция 1 этажа готовы; предоплата за стены 2 этажа, несущие конструкции кровли</t>
  </si>
  <si>
    <t>Стены 2 этажа готовы, несущие конструкции кровли готовы; предоплата за черепицу, утепление наружных стен, наружные двери, наружную лестницу, водопровод и канализацию 2 этажа</t>
  </si>
  <si>
    <t>Черепица готова, утепление наружных стен готово, окна, двери, ворота установленны, водопровод и канализация 2 этажа; предоплата за черновые полы и потолки 2 этажа, шпатлевание внутренних стен и потолков, внутренние двери</t>
  </si>
  <si>
    <t>Черновые полы и потолки 2 этажа готовы, внутренние двери установленны, потолки и стены отшпатлеванны; предоплата за покрытие полов, отделку внутренних стен, внутреннюю лестницу, отделку сауны, котел отопления</t>
  </si>
  <si>
    <t>Покрытие полов, отделка внутренних стен, отделка сауны, внутренняя лестница, котел отопления готовы; предоплата за сантехнику, радиаторы, камин, эл.розетки, включатели, заборы, охрану</t>
  </si>
  <si>
    <t>Сантехника, радиаторы отопления, камин, розетки, включатели, забор установленны; предоплата за отделку фасада, терассу, озеленение, ветровые ящики, дождевую систему</t>
  </si>
  <si>
    <t>Отделка фасада, терасса, озеленение, ветровые ящики, дождевая система готовы.</t>
  </si>
  <si>
    <t>Все работы оконченны, акт приема-сдачи работ подписан Заказчиком, документация передана Заказчику</t>
  </si>
  <si>
    <t>СУММА ДОГОВОРА</t>
  </si>
  <si>
    <t>25% предоплата</t>
  </si>
  <si>
    <t>10% бронь</t>
  </si>
  <si>
    <t>Выполненные работы</t>
  </si>
  <si>
    <t>Прочее</t>
  </si>
  <si>
    <t>50% панели</t>
  </si>
  <si>
    <t>50% окна</t>
  </si>
  <si>
    <t>Objekti aadress:       Tiskre, Harku vald, Harjumaa</t>
  </si>
  <si>
    <t>Võimalik tööde alustamise aeg - ?</t>
  </si>
  <si>
    <t>Tööde kestvus - ?.</t>
  </si>
  <si>
    <t>Pakkumine peab kehtima 2 kuud</t>
  </si>
  <si>
    <t>Pakkumise sees kõik tööde teostamise vajalikud põhi- ja abimaterjalid, töövahendid, mehhanismid ning tööjõud.</t>
  </si>
  <si>
    <t>Pistikud, lülitid</t>
  </si>
  <si>
    <t>Gaasikatel automaatikaga ja boiler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</si>
</sst>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_-* #,##0\ &quot;kr&quot;_-;\-* #,##0\ &quot;kr&quot;_-;_-* &quot;-&quot;??\ &quot;kr&quot;_-;_-@_-"/>
    <numFmt numFmtId="174" formatCode="#,##0\ &quot;kr&quot;"/>
    <numFmt numFmtId="175" formatCode="#,##0.00\ [$kr-425]"/>
    <numFmt numFmtId="176" formatCode="#,##0.00\ &quot;kr&quot;"/>
    <numFmt numFmtId="177" formatCode="0.00000"/>
    <numFmt numFmtId="178" formatCode="[$-FC19]d\ mmmm\ yyyy\ &quot;г.&quot;"/>
    <numFmt numFmtId="179" formatCode="#,##0_р_."/>
    <numFmt numFmtId="180" formatCode="#,##0\ [$kr-425]"/>
    <numFmt numFmtId="181" formatCode="#,##0.0\ [$kr-425]"/>
  </numFmts>
  <fonts count="14">
    <font>
      <sz val="10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10"/>
      <name val="Arial Cyr"/>
      <family val="0"/>
    </font>
    <font>
      <b/>
      <i/>
      <u val="single"/>
      <sz val="16"/>
      <name val="Arial"/>
      <family val="2"/>
    </font>
    <font>
      <i/>
      <sz val="10"/>
      <name val="Arial"/>
      <family val="0"/>
    </font>
    <font>
      <b/>
      <i/>
      <sz val="10"/>
      <name val="Tahoma"/>
      <family val="2"/>
    </font>
    <font>
      <i/>
      <sz val="10"/>
      <name val="Tahoma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 Cyr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center"/>
    </xf>
    <xf numFmtId="0" fontId="7" fillId="0" borderId="0" xfId="15" applyFont="1" applyFill="1" applyBorder="1" applyAlignment="1">
      <alignment horizontal="left"/>
      <protection/>
    </xf>
    <xf numFmtId="176" fontId="5" fillId="0" borderId="1" xfId="0" applyNumberFormat="1" applyFont="1" applyFill="1" applyBorder="1" applyAlignment="1">
      <alignment horizontal="center"/>
    </xf>
    <xf numFmtId="176" fontId="7" fillId="0" borderId="1" xfId="15" applyNumberFormat="1" applyFont="1" applyFill="1" applyBorder="1" applyAlignment="1">
      <alignment horizontal="center"/>
      <protection/>
    </xf>
    <xf numFmtId="0" fontId="5" fillId="0" borderId="0" xfId="15" applyFont="1" applyFill="1" applyBorder="1" applyAlignment="1">
      <alignment horizontal="left"/>
      <protection/>
    </xf>
    <xf numFmtId="0" fontId="5" fillId="0" borderId="0" xfId="0" applyFont="1" applyFill="1" applyBorder="1" applyAlignment="1">
      <alignment horizontal="left"/>
    </xf>
    <xf numFmtId="176" fontId="7" fillId="0" borderId="0" xfId="15" applyNumberFormat="1" applyFont="1" applyFill="1" applyBorder="1" applyAlignment="1">
      <alignment horizontal="center"/>
      <protection/>
    </xf>
    <xf numFmtId="172" fontId="5" fillId="0" borderId="0" xfId="0" applyNumberFormat="1" applyFont="1" applyFill="1" applyBorder="1" applyAlignment="1">
      <alignment/>
    </xf>
    <xf numFmtId="0" fontId="8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76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176" fontId="5" fillId="0" borderId="2" xfId="0" applyNumberFormat="1" applyFont="1" applyFill="1" applyBorder="1" applyAlignment="1">
      <alignment horizontal="center"/>
    </xf>
    <xf numFmtId="176" fontId="5" fillId="0" borderId="2" xfId="17" applyNumberFormat="1" applyFont="1" applyFill="1" applyBorder="1" applyAlignment="1">
      <alignment horizontal="center"/>
    </xf>
    <xf numFmtId="176" fontId="5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176" fontId="5" fillId="0" borderId="2" xfId="17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176" fontId="5" fillId="0" borderId="2" xfId="17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176" fontId="8" fillId="0" borderId="2" xfId="0" applyNumberFormat="1" applyFont="1" applyFill="1" applyBorder="1" applyAlignment="1">
      <alignment horizontal="center"/>
    </xf>
    <xf numFmtId="176" fontId="8" fillId="0" borderId="2" xfId="17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0" fillId="0" borderId="2" xfId="19" applyFont="1" applyFill="1" applyBorder="1" applyAlignment="1">
      <alignment horizontal="left" vertical="top" wrapText="1"/>
      <protection/>
    </xf>
    <xf numFmtId="0" fontId="10" fillId="0" borderId="2" xfId="19" applyFont="1" applyFill="1" applyBorder="1" applyAlignment="1">
      <alignment horizontal="center" vertical="top" wrapText="1"/>
      <protection/>
    </xf>
    <xf numFmtId="176" fontId="10" fillId="0" borderId="2" xfId="19" applyNumberFormat="1" applyFont="1" applyFill="1" applyBorder="1" applyAlignment="1">
      <alignment horizontal="center" vertical="top" wrapText="1"/>
      <protection/>
    </xf>
    <xf numFmtId="176" fontId="10" fillId="0" borderId="3" xfId="19" applyNumberFormat="1" applyFont="1" applyFill="1" applyBorder="1" applyAlignment="1">
      <alignment horizontal="center" vertical="top" wrapText="1"/>
      <protection/>
    </xf>
    <xf numFmtId="176" fontId="5" fillId="0" borderId="2" xfId="17" applyNumberFormat="1" applyFont="1" applyFill="1" applyBorder="1" applyAlignment="1">
      <alignment horizontal="center" vertical="top" wrapText="1"/>
    </xf>
    <xf numFmtId="0" fontId="10" fillId="0" borderId="0" xfId="19" applyFont="1" applyFill="1" applyAlignment="1">
      <alignment horizontal="center" vertical="top" wrapText="1"/>
      <protection/>
    </xf>
    <xf numFmtId="0" fontId="8" fillId="0" borderId="2" xfId="0" applyFont="1" applyFill="1" applyBorder="1" applyAlignment="1">
      <alignment horizontal="right"/>
    </xf>
    <xf numFmtId="176" fontId="5" fillId="0" borderId="3" xfId="17" applyNumberFormat="1" applyFont="1" applyFill="1" applyBorder="1" applyAlignment="1">
      <alignment horizontal="center"/>
    </xf>
    <xf numFmtId="176" fontId="8" fillId="0" borderId="2" xfId="17" applyNumberFormat="1" applyFont="1" applyFill="1" applyBorder="1" applyAlignment="1">
      <alignment horizontal="center"/>
    </xf>
    <xf numFmtId="0" fontId="10" fillId="0" borderId="2" xfId="19" applyFont="1" applyFill="1" applyBorder="1" applyAlignment="1">
      <alignment horizontal="left" vertical="top"/>
      <protection/>
    </xf>
    <xf numFmtId="0" fontId="10" fillId="0" borderId="2" xfId="19" applyFont="1" applyFill="1" applyBorder="1" applyAlignment="1">
      <alignment horizontal="center" vertical="top"/>
      <protection/>
    </xf>
    <xf numFmtId="176" fontId="10" fillId="0" borderId="2" xfId="19" applyNumberFormat="1" applyFont="1" applyFill="1" applyBorder="1" applyAlignment="1">
      <alignment horizontal="center" vertical="top"/>
      <protection/>
    </xf>
    <xf numFmtId="176" fontId="10" fillId="0" borderId="3" xfId="19" applyNumberFormat="1" applyFont="1" applyFill="1" applyBorder="1" applyAlignment="1">
      <alignment horizontal="center" vertical="top"/>
      <protection/>
    </xf>
    <xf numFmtId="0" fontId="10" fillId="0" borderId="0" xfId="19" applyFont="1" applyFill="1">
      <alignment/>
      <protection/>
    </xf>
    <xf numFmtId="176" fontId="5" fillId="0" borderId="3" xfId="17" applyNumberFormat="1" applyFont="1" applyFill="1" applyBorder="1" applyAlignment="1">
      <alignment horizontal="center"/>
    </xf>
    <xf numFmtId="0" fontId="10" fillId="0" borderId="2" xfId="19" applyFont="1" applyFill="1" applyBorder="1" applyAlignment="1">
      <alignment horizontal="left"/>
      <protection/>
    </xf>
    <xf numFmtId="0" fontId="8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76" fontId="8" fillId="0" borderId="0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176" fontId="8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/>
    </xf>
    <xf numFmtId="0" fontId="5" fillId="0" borderId="2" xfId="0" applyFont="1" applyFill="1" applyBorder="1" applyAlignment="1">
      <alignment horizontal="center"/>
    </xf>
    <xf numFmtId="176" fontId="5" fillId="0" borderId="2" xfId="0" applyNumberFormat="1" applyFont="1" applyFill="1" applyBorder="1" applyAlignment="1">
      <alignment horizontal="center"/>
    </xf>
    <xf numFmtId="176" fontId="5" fillId="0" borderId="2" xfId="17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10" fillId="0" borderId="2" xfId="19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175" fontId="0" fillId="0" borderId="0" xfId="0" applyNumberFormat="1" applyAlignment="1">
      <alignment horizontal="center"/>
    </xf>
    <xf numFmtId="0" fontId="0" fillId="0" borderId="0" xfId="0" applyAlignment="1">
      <alignment vertical="top" wrapText="1"/>
    </xf>
    <xf numFmtId="0" fontId="8" fillId="0" borderId="0" xfId="0" applyFont="1" applyFill="1" applyAlignment="1">
      <alignment/>
    </xf>
    <xf numFmtId="0" fontId="0" fillId="0" borderId="0" xfId="0" applyAlignment="1">
      <alignment horizontal="center" vertical="top"/>
    </xf>
    <xf numFmtId="0" fontId="12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12" fillId="0" borderId="0" xfId="0" applyFont="1" applyAlignment="1">
      <alignment horizontal="center"/>
    </xf>
    <xf numFmtId="175" fontId="0" fillId="0" borderId="2" xfId="0" applyNumberFormat="1" applyBorder="1" applyAlignment="1">
      <alignment horizontal="center"/>
    </xf>
    <xf numFmtId="175" fontId="0" fillId="0" borderId="2" xfId="0" applyNumberFormat="1" applyBorder="1" applyAlignment="1">
      <alignment horizontal="center" vertical="top" wrapText="1"/>
    </xf>
    <xf numFmtId="175" fontId="0" fillId="0" borderId="2" xfId="0" applyNumberFormat="1" applyBorder="1" applyAlignment="1">
      <alignment horizontal="center" vertical="top"/>
    </xf>
    <xf numFmtId="0" fontId="12" fillId="0" borderId="6" xfId="0" applyFont="1" applyBorder="1" applyAlignment="1">
      <alignment horizontal="center"/>
    </xf>
    <xf numFmtId="175" fontId="12" fillId="0" borderId="7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175" fontId="0" fillId="0" borderId="10" xfId="0" applyNumberFormat="1" applyBorder="1" applyAlignment="1">
      <alignment horizontal="center" vertical="top"/>
    </xf>
    <xf numFmtId="175" fontId="0" fillId="0" borderId="0" xfId="0" applyNumberFormat="1" applyAlignment="1">
      <alignment/>
    </xf>
    <xf numFmtId="0" fontId="12" fillId="0" borderId="0" xfId="0" applyFont="1" applyAlignment="1">
      <alignment horizontal="center" vertical="top" wrapText="1"/>
    </xf>
    <xf numFmtId="175" fontId="0" fillId="0" borderId="2" xfId="0" applyNumberFormat="1" applyBorder="1" applyAlignment="1">
      <alignment/>
    </xf>
    <xf numFmtId="175" fontId="12" fillId="0" borderId="11" xfId="0" applyNumberFormat="1" applyFont="1" applyBorder="1" applyAlignment="1">
      <alignment horizontal="center"/>
    </xf>
    <xf numFmtId="175" fontId="0" fillId="0" borderId="10" xfId="0" applyNumberFormat="1" applyBorder="1" applyAlignment="1">
      <alignment/>
    </xf>
    <xf numFmtId="175" fontId="12" fillId="0" borderId="12" xfId="0" applyNumberFormat="1" applyFont="1" applyBorder="1" applyAlignment="1">
      <alignment horizontal="center"/>
    </xf>
    <xf numFmtId="175" fontId="0" fillId="0" borderId="13" xfId="0" applyNumberFormat="1" applyBorder="1" applyAlignment="1">
      <alignment horizontal="center"/>
    </xf>
    <xf numFmtId="175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5" fontId="0" fillId="0" borderId="18" xfId="0" applyNumberFormat="1" applyBorder="1" applyAlignment="1">
      <alignment horizontal="center"/>
    </xf>
    <xf numFmtId="175" fontId="0" fillId="0" borderId="19" xfId="0" applyNumberFormat="1" applyBorder="1" applyAlignment="1">
      <alignment horizontal="center"/>
    </xf>
    <xf numFmtId="175" fontId="12" fillId="0" borderId="20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 vertical="top" wrapText="1"/>
    </xf>
    <xf numFmtId="175" fontId="12" fillId="0" borderId="22" xfId="0" applyNumberFormat="1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9" fontId="8" fillId="0" borderId="0" xfId="0" applyNumberFormat="1" applyFont="1" applyFill="1" applyAlignment="1">
      <alignment/>
    </xf>
    <xf numFmtId="9" fontId="8" fillId="0" borderId="0" xfId="0" applyNumberFormat="1" applyFont="1" applyFill="1" applyAlignment="1">
      <alignment/>
    </xf>
    <xf numFmtId="176" fontId="7" fillId="0" borderId="25" xfId="15" applyNumberFormat="1" applyFont="1" applyFill="1" applyBorder="1" applyAlignment="1">
      <alignment horizontal="center"/>
      <protection/>
    </xf>
    <xf numFmtId="0" fontId="6" fillId="0" borderId="26" xfId="15" applyFont="1" applyFill="1" applyBorder="1" applyAlignment="1">
      <alignment horizontal="left"/>
      <protection/>
    </xf>
    <xf numFmtId="176" fontId="7" fillId="0" borderId="27" xfId="15" applyNumberFormat="1" applyFont="1" applyFill="1" applyBorder="1" applyAlignment="1">
      <alignment horizontal="center"/>
      <protection/>
    </xf>
    <xf numFmtId="0" fontId="5" fillId="0" borderId="26" xfId="0" applyFont="1" applyFill="1" applyBorder="1" applyAlignment="1">
      <alignment/>
    </xf>
    <xf numFmtId="176" fontId="5" fillId="0" borderId="27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176" fontId="5" fillId="0" borderId="11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176" fontId="8" fillId="0" borderId="11" xfId="0" applyNumberFormat="1" applyFont="1" applyFill="1" applyBorder="1" applyAlignment="1">
      <alignment horizontal="center"/>
    </xf>
    <xf numFmtId="49" fontId="10" fillId="0" borderId="8" xfId="19" applyNumberFormat="1" applyFont="1" applyFill="1" applyBorder="1" applyAlignment="1">
      <alignment horizontal="center" vertical="top" wrapText="1"/>
      <protection/>
    </xf>
    <xf numFmtId="176" fontId="10" fillId="0" borderId="11" xfId="19" applyNumberFormat="1" applyFont="1" applyFill="1" applyBorder="1" applyAlignment="1">
      <alignment horizontal="center" vertical="top" wrapText="1"/>
      <protection/>
    </xf>
    <xf numFmtId="49" fontId="10" fillId="0" borderId="8" xfId="19" applyNumberFormat="1" applyFont="1" applyFill="1" applyBorder="1" applyAlignment="1">
      <alignment horizontal="center" vertical="top"/>
      <protection/>
    </xf>
    <xf numFmtId="0" fontId="5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 horizontal="center"/>
    </xf>
    <xf numFmtId="176" fontId="5" fillId="0" borderId="28" xfId="17" applyNumberFormat="1" applyFont="1" applyFill="1" applyBorder="1" applyAlignment="1">
      <alignment horizontal="center"/>
    </xf>
    <xf numFmtId="176" fontId="8" fillId="0" borderId="10" xfId="17" applyNumberFormat="1" applyFont="1" applyFill="1" applyBorder="1" applyAlignment="1">
      <alignment horizontal="center"/>
    </xf>
    <xf numFmtId="176" fontId="8" fillId="0" borderId="1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center"/>
    </xf>
    <xf numFmtId="176" fontId="5" fillId="0" borderId="0" xfId="17" applyNumberFormat="1" applyFont="1" applyFill="1" applyBorder="1" applyAlignment="1">
      <alignment horizontal="center"/>
    </xf>
    <xf numFmtId="176" fontId="8" fillId="0" borderId="0" xfId="17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76" fontId="8" fillId="0" borderId="29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176" fontId="5" fillId="0" borderId="7" xfId="0" applyNumberFormat="1" applyFont="1" applyFill="1" applyBorder="1" applyAlignment="1">
      <alignment horizontal="center"/>
    </xf>
    <xf numFmtId="176" fontId="5" fillId="0" borderId="30" xfId="17" applyNumberFormat="1" applyFont="1" applyFill="1" applyBorder="1" applyAlignment="1">
      <alignment horizontal="center"/>
    </xf>
    <xf numFmtId="176" fontId="5" fillId="0" borderId="7" xfId="17" applyNumberFormat="1" applyFont="1" applyFill="1" applyBorder="1" applyAlignment="1">
      <alignment horizontal="center"/>
    </xf>
    <xf numFmtId="176" fontId="5" fillId="0" borderId="29" xfId="0" applyNumberFormat="1" applyFont="1" applyFill="1" applyBorder="1" applyAlignment="1">
      <alignment horizontal="center"/>
    </xf>
    <xf numFmtId="176" fontId="5" fillId="0" borderId="10" xfId="17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/>
    </xf>
    <xf numFmtId="176" fontId="5" fillId="0" borderId="7" xfId="17" applyNumberFormat="1" applyFont="1" applyFill="1" applyBorder="1" applyAlignment="1">
      <alignment horizontal="center"/>
    </xf>
    <xf numFmtId="176" fontId="8" fillId="0" borderId="29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176" fontId="8" fillId="0" borderId="7" xfId="17" applyNumberFormat="1" applyFont="1" applyFill="1" applyBorder="1" applyAlignment="1">
      <alignment horizontal="center"/>
    </xf>
    <xf numFmtId="181" fontId="8" fillId="0" borderId="11" xfId="0" applyNumberFormat="1" applyFont="1" applyFill="1" applyBorder="1" applyAlignment="1">
      <alignment horizontal="center"/>
    </xf>
    <xf numFmtId="0" fontId="8" fillId="0" borderId="26" xfId="0" applyFont="1" applyFill="1" applyBorder="1" applyAlignment="1">
      <alignment/>
    </xf>
    <xf numFmtId="181" fontId="8" fillId="0" borderId="27" xfId="0" applyNumberFormat="1" applyFont="1" applyFill="1" applyBorder="1" applyAlignment="1">
      <alignment horizontal="center"/>
    </xf>
    <xf numFmtId="0" fontId="8" fillId="0" borderId="31" xfId="0" applyFont="1" applyFill="1" applyBorder="1" applyAlignment="1">
      <alignment/>
    </xf>
    <xf numFmtId="180" fontId="8" fillId="0" borderId="25" xfId="0" applyNumberFormat="1" applyFont="1" applyFill="1" applyBorder="1" applyAlignment="1">
      <alignment horizontal="center"/>
    </xf>
    <xf numFmtId="0" fontId="13" fillId="0" borderId="0" xfId="16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3" xfId="0" applyFont="1" applyFill="1" applyBorder="1" applyAlignment="1">
      <alignment horizontal="center"/>
    </xf>
    <xf numFmtId="176" fontId="5" fillId="0" borderId="33" xfId="0" applyNumberFormat="1" applyFont="1" applyFill="1" applyBorder="1" applyAlignment="1">
      <alignment horizontal="center"/>
    </xf>
    <xf numFmtId="176" fontId="5" fillId="0" borderId="34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6" xfId="0" applyFont="1" applyFill="1" applyBorder="1" applyAlignment="1">
      <alignment horizontal="center"/>
    </xf>
    <xf numFmtId="176" fontId="5" fillId="0" borderId="36" xfId="0" applyNumberFormat="1" applyFont="1" applyFill="1" applyBorder="1" applyAlignment="1">
      <alignment horizontal="center"/>
    </xf>
    <xf numFmtId="176" fontId="5" fillId="0" borderId="37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176" fontId="7" fillId="0" borderId="38" xfId="15" applyNumberFormat="1" applyFont="1" applyFill="1" applyBorder="1" applyAlignment="1">
      <alignment horizontal="center"/>
      <protection/>
    </xf>
    <xf numFmtId="0" fontId="6" fillId="0" borderId="39" xfId="15" applyFont="1" applyFill="1" applyBorder="1" applyAlignment="1">
      <alignment horizontal="left"/>
      <protection/>
    </xf>
    <xf numFmtId="0" fontId="5" fillId="0" borderId="40" xfId="15" applyFont="1" applyFill="1" applyBorder="1" applyAlignment="1">
      <alignment horizontal="left"/>
      <protection/>
    </xf>
    <xf numFmtId="0" fontId="7" fillId="0" borderId="40" xfId="15" applyFont="1" applyFill="1" applyBorder="1" applyAlignment="1">
      <alignment horizontal="left"/>
      <protection/>
    </xf>
    <xf numFmtId="0" fontId="6" fillId="0" borderId="31" xfId="15" applyFont="1" applyFill="1" applyBorder="1" applyAlignment="1">
      <alignment horizontal="left"/>
      <protection/>
    </xf>
    <xf numFmtId="0" fontId="5" fillId="0" borderId="1" xfId="15" applyFont="1" applyFill="1" applyBorder="1" applyAlignment="1">
      <alignment horizontal="left"/>
      <protection/>
    </xf>
    <xf numFmtId="0" fontId="5" fillId="0" borderId="1" xfId="0" applyFont="1" applyFill="1" applyBorder="1" applyAlignment="1">
      <alignment horizontal="left"/>
    </xf>
    <xf numFmtId="176" fontId="8" fillId="0" borderId="30" xfId="0" applyNumberFormat="1" applyFont="1" applyFill="1" applyBorder="1" applyAlignment="1">
      <alignment horizontal="center" vertical="center" wrapText="1"/>
    </xf>
    <xf numFmtId="176" fontId="5" fillId="0" borderId="41" xfId="0" applyNumberFormat="1" applyFont="1" applyFill="1" applyBorder="1" applyAlignment="1">
      <alignment horizontal="center" vertical="center" wrapText="1"/>
    </xf>
    <xf numFmtId="176" fontId="5" fillId="0" borderId="4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12" fillId="0" borderId="7" xfId="0" applyFont="1" applyBorder="1" applyAlignment="1">
      <alignment horizontal="center" vertical="top"/>
    </xf>
    <xf numFmtId="0" fontId="12" fillId="0" borderId="29" xfId="0" applyFont="1" applyBorder="1" applyAlignment="1">
      <alignment horizontal="center" vertical="top"/>
    </xf>
    <xf numFmtId="0" fontId="0" fillId="0" borderId="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75" fontId="12" fillId="2" borderId="43" xfId="0" applyNumberFormat="1" applyFont="1" applyFill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left" vertical="top"/>
    </xf>
    <xf numFmtId="0" fontId="0" fillId="0" borderId="12" xfId="0" applyBorder="1" applyAlignment="1">
      <alignment horizontal="left" vertical="top"/>
    </xf>
  </cellXfs>
  <cellStyles count="10">
    <cellStyle name="Normal" xfId="0"/>
    <cellStyle name="Normal_VIIMSI" xfId="15"/>
    <cellStyle name="Hyperlink" xfId="16"/>
    <cellStyle name="Currency" xfId="17"/>
    <cellStyle name="Currency [0]" xfId="18"/>
    <cellStyle name="Обычный_Книга1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mitri@atanay.e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8"/>
  <sheetViews>
    <sheetView tabSelected="1" zoomScale="80" zoomScaleNormal="80" workbookViewId="0" topLeftCell="A126">
      <selection activeCell="B134" sqref="B134"/>
    </sheetView>
  </sheetViews>
  <sheetFormatPr defaultColWidth="9.140625" defaultRowHeight="12.75"/>
  <cols>
    <col min="1" max="1" width="4.7109375" style="1" customWidth="1"/>
    <col min="2" max="2" width="42.421875" style="1" bestFit="1" customWidth="1"/>
    <col min="3" max="3" width="6.57421875" style="61" customWidth="1"/>
    <col min="4" max="4" width="6.57421875" style="1" customWidth="1"/>
    <col min="5" max="7" width="13.00390625" style="62" bestFit="1" customWidth="1"/>
    <col min="8" max="8" width="15.8515625" style="62" bestFit="1" customWidth="1"/>
    <col min="9" max="9" width="11.57421875" style="1" bestFit="1" customWidth="1"/>
    <col min="10" max="10" width="9.140625" style="1" customWidth="1"/>
    <col min="11" max="11" width="12.421875" style="1" bestFit="1" customWidth="1"/>
    <col min="12" max="16384" width="9.140625" style="1" customWidth="1"/>
  </cols>
  <sheetData>
    <row r="1" spans="1:8" ht="20.25">
      <c r="A1" s="163"/>
      <c r="B1" s="164"/>
      <c r="C1" s="165"/>
      <c r="D1" s="164"/>
      <c r="E1" s="166"/>
      <c r="F1" s="166"/>
      <c r="G1" s="166"/>
      <c r="H1" s="167"/>
    </row>
    <row r="2" spans="1:8" ht="20.25">
      <c r="A2" s="168"/>
      <c r="B2" s="2"/>
      <c r="C2" s="3"/>
      <c r="D2" s="2"/>
      <c r="E2" s="4"/>
      <c r="F2" s="4"/>
      <c r="G2" s="67"/>
      <c r="H2" s="111"/>
    </row>
    <row r="3" spans="1:8" ht="20.25">
      <c r="A3" s="168"/>
      <c r="B3" s="2"/>
      <c r="C3" s="3"/>
      <c r="D3" s="2"/>
      <c r="E3" s="4"/>
      <c r="F3" s="4"/>
      <c r="G3" s="4"/>
      <c r="H3" s="111"/>
    </row>
    <row r="4" spans="1:8" s="5" customFormat="1" ht="12.75">
      <c r="A4" s="170" t="s">
        <v>73</v>
      </c>
      <c r="B4" s="171"/>
      <c r="C4" s="172"/>
      <c r="D4" s="172"/>
      <c r="E4" s="172"/>
      <c r="F4" s="172"/>
      <c r="G4" s="172"/>
      <c r="H4" s="169"/>
    </row>
    <row r="5" spans="1:8" s="5" customFormat="1" ht="12.75">
      <c r="A5" s="173" t="s">
        <v>153</v>
      </c>
      <c r="B5" s="174"/>
      <c r="C5" s="175"/>
      <c r="D5" s="175"/>
      <c r="E5" s="6"/>
      <c r="F5" s="7"/>
      <c r="G5" s="7"/>
      <c r="H5" s="107"/>
    </row>
    <row r="6" spans="1:8" s="5" customFormat="1" ht="12.75">
      <c r="A6" s="108"/>
      <c r="B6" s="8"/>
      <c r="C6" s="3"/>
      <c r="D6" s="9"/>
      <c r="E6" s="4"/>
      <c r="F6" s="10"/>
      <c r="G6" s="10"/>
      <c r="H6" s="109"/>
    </row>
    <row r="7" spans="1:8" ht="13.5" thickBot="1">
      <c r="A7" s="110"/>
      <c r="B7" s="2"/>
      <c r="C7" s="3"/>
      <c r="D7" s="11"/>
      <c r="E7" s="4"/>
      <c r="F7" s="4"/>
      <c r="G7" s="4"/>
      <c r="H7" s="111"/>
    </row>
    <row r="8" spans="1:8" s="14" customFormat="1" ht="27" customHeight="1">
      <c r="A8" s="135" t="s">
        <v>0</v>
      </c>
      <c r="B8" s="136" t="s">
        <v>1</v>
      </c>
      <c r="C8" s="136" t="s">
        <v>2</v>
      </c>
      <c r="D8" s="136" t="s">
        <v>3</v>
      </c>
      <c r="E8" s="176" t="s">
        <v>12</v>
      </c>
      <c r="F8" s="177"/>
      <c r="G8" s="178"/>
      <c r="H8" s="137" t="s">
        <v>16</v>
      </c>
    </row>
    <row r="9" spans="1:8" s="14" customFormat="1" ht="12.75">
      <c r="A9" s="112"/>
      <c r="B9" s="12"/>
      <c r="C9" s="12"/>
      <c r="D9" s="12"/>
      <c r="E9" s="13" t="s">
        <v>13</v>
      </c>
      <c r="F9" s="13" t="s">
        <v>14</v>
      </c>
      <c r="G9" s="13" t="s">
        <v>15</v>
      </c>
      <c r="H9" s="113"/>
    </row>
    <row r="10" spans="1:8" ht="12.75">
      <c r="A10" s="114"/>
      <c r="B10" s="17" t="s">
        <v>4</v>
      </c>
      <c r="C10" s="16"/>
      <c r="D10" s="16"/>
      <c r="E10" s="18"/>
      <c r="F10" s="19"/>
      <c r="G10" s="20"/>
      <c r="H10" s="115"/>
    </row>
    <row r="11" spans="1:8" ht="12.75">
      <c r="A11" s="116">
        <v>1</v>
      </c>
      <c r="B11" s="21" t="s">
        <v>5</v>
      </c>
      <c r="C11" s="16"/>
      <c r="D11" s="16"/>
      <c r="E11" s="18"/>
      <c r="F11" s="19"/>
      <c r="G11" s="22"/>
      <c r="H11" s="115"/>
    </row>
    <row r="12" spans="1:8" s="14" customFormat="1" ht="12.75">
      <c r="A12" s="117">
        <v>1</v>
      </c>
      <c r="B12" s="24" t="s">
        <v>10</v>
      </c>
      <c r="C12" s="23"/>
      <c r="D12" s="23"/>
      <c r="E12" s="25"/>
      <c r="F12" s="25"/>
      <c r="G12" s="25">
        <f>E12+F12</f>
        <v>0</v>
      </c>
      <c r="H12" s="113">
        <f>G12*C12</f>
        <v>0</v>
      </c>
    </row>
    <row r="13" spans="1:8" s="14" customFormat="1" ht="12.75">
      <c r="A13" s="117">
        <v>2</v>
      </c>
      <c r="B13" s="24" t="s">
        <v>11</v>
      </c>
      <c r="C13" s="23"/>
      <c r="D13" s="23"/>
      <c r="E13" s="25"/>
      <c r="F13" s="25"/>
      <c r="G13" s="25">
        <f>E13+F13</f>
        <v>0</v>
      </c>
      <c r="H13" s="113">
        <f>G13*C13</f>
        <v>0</v>
      </c>
    </row>
    <row r="14" spans="1:14" s="30" customFormat="1" ht="12.75">
      <c r="A14" s="118"/>
      <c r="B14" s="27" t="s">
        <v>6</v>
      </c>
      <c r="C14" s="26"/>
      <c r="D14" s="26"/>
      <c r="E14" s="28"/>
      <c r="F14" s="29"/>
      <c r="G14" s="29"/>
      <c r="H14" s="119">
        <f>SUM(H12:H13)</f>
        <v>0</v>
      </c>
      <c r="J14" s="14"/>
      <c r="K14" s="14"/>
      <c r="M14" s="14"/>
      <c r="N14" s="14"/>
    </row>
    <row r="15" spans="1:14" ht="12.75">
      <c r="A15" s="116">
        <v>2</v>
      </c>
      <c r="B15" s="21" t="s">
        <v>7</v>
      </c>
      <c r="C15" s="16"/>
      <c r="D15" s="16"/>
      <c r="E15" s="18"/>
      <c r="F15" s="19"/>
      <c r="G15" s="22"/>
      <c r="H15" s="115"/>
      <c r="J15" s="14"/>
      <c r="K15" s="14"/>
      <c r="M15" s="14"/>
      <c r="N15" s="14"/>
    </row>
    <row r="16" spans="1:14" ht="12.75">
      <c r="A16" s="116"/>
      <c r="B16" s="21" t="s">
        <v>17</v>
      </c>
      <c r="C16" s="16"/>
      <c r="D16" s="16"/>
      <c r="E16" s="18"/>
      <c r="F16" s="19"/>
      <c r="G16" s="22"/>
      <c r="H16" s="115"/>
      <c r="J16" s="14"/>
      <c r="K16" s="14"/>
      <c r="M16" s="14"/>
      <c r="N16" s="14"/>
    </row>
    <row r="17" spans="1:14" s="36" customFormat="1" ht="12.75">
      <c r="A17" s="120" t="s">
        <v>36</v>
      </c>
      <c r="B17" s="31" t="s">
        <v>74</v>
      </c>
      <c r="C17" s="32"/>
      <c r="D17" s="32"/>
      <c r="E17" s="33"/>
      <c r="F17" s="34"/>
      <c r="G17" s="25">
        <f>E17+F17</f>
        <v>0</v>
      </c>
      <c r="H17" s="121">
        <f>G17*C17</f>
        <v>0</v>
      </c>
      <c r="J17" s="14"/>
      <c r="K17" s="14"/>
      <c r="M17" s="14"/>
      <c r="N17" s="14"/>
    </row>
    <row r="18" spans="1:14" s="36" customFormat="1" ht="12.75">
      <c r="A18" s="120" t="s">
        <v>37</v>
      </c>
      <c r="B18" s="31" t="s">
        <v>75</v>
      </c>
      <c r="C18" s="32"/>
      <c r="D18" s="32"/>
      <c r="E18" s="33"/>
      <c r="F18" s="34"/>
      <c r="G18" s="25">
        <f>E18+F18</f>
        <v>0</v>
      </c>
      <c r="H18" s="121">
        <f>G18*C18</f>
        <v>0</v>
      </c>
      <c r="J18" s="14"/>
      <c r="K18" s="14"/>
      <c r="M18" s="14"/>
      <c r="N18" s="14"/>
    </row>
    <row r="19" spans="1:14" ht="12.75">
      <c r="A19" s="114"/>
      <c r="B19" s="37" t="s">
        <v>6</v>
      </c>
      <c r="C19" s="16"/>
      <c r="D19" s="16"/>
      <c r="E19" s="18"/>
      <c r="F19" s="38"/>
      <c r="G19" s="39"/>
      <c r="H19" s="119">
        <f>SUM(H17:H18)</f>
        <v>0</v>
      </c>
      <c r="J19" s="14"/>
      <c r="K19" s="14"/>
      <c r="M19" s="14"/>
      <c r="N19" s="14"/>
    </row>
    <row r="20" spans="1:14" ht="12.75">
      <c r="A20" s="114"/>
      <c r="B20" s="21" t="s">
        <v>18</v>
      </c>
      <c r="C20" s="16"/>
      <c r="D20" s="16"/>
      <c r="E20" s="18"/>
      <c r="F20" s="38"/>
      <c r="G20" s="22"/>
      <c r="H20" s="115"/>
      <c r="J20" s="14"/>
      <c r="K20" s="14"/>
      <c r="M20" s="14"/>
      <c r="N20" s="14"/>
    </row>
    <row r="21" spans="1:14" s="44" customFormat="1" ht="12.75">
      <c r="A21" s="122" t="s">
        <v>36</v>
      </c>
      <c r="B21" s="40" t="s">
        <v>90</v>
      </c>
      <c r="C21" s="41"/>
      <c r="D21" s="41"/>
      <c r="E21" s="42"/>
      <c r="F21" s="43"/>
      <c r="G21" s="35">
        <f>E21+F21</f>
        <v>0</v>
      </c>
      <c r="H21" s="121">
        <f>G21*C21</f>
        <v>0</v>
      </c>
      <c r="J21" s="14"/>
      <c r="K21" s="14"/>
      <c r="M21" s="14"/>
      <c r="N21" s="14"/>
    </row>
    <row r="22" spans="1:14" s="44" customFormat="1" ht="12.75">
      <c r="A22" s="122" t="s">
        <v>37</v>
      </c>
      <c r="B22" s="40" t="s">
        <v>112</v>
      </c>
      <c r="C22" s="41"/>
      <c r="D22" s="41"/>
      <c r="E22" s="42"/>
      <c r="F22" s="43"/>
      <c r="G22" s="35">
        <f>E22+F22</f>
        <v>0</v>
      </c>
      <c r="H22" s="121">
        <f>G22*C22</f>
        <v>0</v>
      </c>
      <c r="J22" s="14"/>
      <c r="K22" s="14"/>
      <c r="M22" s="14"/>
      <c r="N22" s="14"/>
    </row>
    <row r="23" spans="1:14" s="44" customFormat="1" ht="12.75">
      <c r="A23" s="122" t="s">
        <v>38</v>
      </c>
      <c r="B23" s="40" t="s">
        <v>64</v>
      </c>
      <c r="C23" s="41"/>
      <c r="D23" s="41"/>
      <c r="E23" s="42"/>
      <c r="F23" s="43"/>
      <c r="G23" s="35">
        <f>E23+F23</f>
        <v>0</v>
      </c>
      <c r="H23" s="121">
        <f>G23*C23</f>
        <v>0</v>
      </c>
      <c r="J23" s="14"/>
      <c r="K23" s="14"/>
      <c r="M23" s="14"/>
      <c r="N23" s="14"/>
    </row>
    <row r="24" spans="1:14" s="44" customFormat="1" ht="12.75">
      <c r="A24" s="122" t="s">
        <v>76</v>
      </c>
      <c r="B24" s="40" t="s">
        <v>113</v>
      </c>
      <c r="C24" s="41"/>
      <c r="D24" s="41"/>
      <c r="E24" s="42"/>
      <c r="F24" s="43"/>
      <c r="G24" s="35">
        <f>E24+F24</f>
        <v>0</v>
      </c>
      <c r="H24" s="121">
        <f>G24*C24</f>
        <v>0</v>
      </c>
      <c r="J24" s="14"/>
      <c r="K24" s="14"/>
      <c r="M24" s="14"/>
      <c r="N24" s="14"/>
    </row>
    <row r="25" spans="1:14" s="44" customFormat="1" ht="12.75">
      <c r="A25" s="122" t="s">
        <v>51</v>
      </c>
      <c r="B25" s="40" t="s">
        <v>91</v>
      </c>
      <c r="C25" s="41"/>
      <c r="D25" s="41"/>
      <c r="E25" s="42"/>
      <c r="F25" s="43"/>
      <c r="G25" s="35">
        <f>E25+F25</f>
        <v>0</v>
      </c>
      <c r="H25" s="121">
        <f>G25*C25</f>
        <v>0</v>
      </c>
      <c r="J25" s="14"/>
      <c r="K25" s="14"/>
      <c r="M25" s="14"/>
      <c r="N25" s="14"/>
    </row>
    <row r="26" spans="1:14" ht="12.75">
      <c r="A26" s="114"/>
      <c r="B26" s="37" t="s">
        <v>6</v>
      </c>
      <c r="C26" s="16"/>
      <c r="D26" s="16"/>
      <c r="E26" s="18"/>
      <c r="F26" s="38"/>
      <c r="G26" s="39"/>
      <c r="H26" s="119">
        <f>SUM(H21:H25)</f>
        <v>0</v>
      </c>
      <c r="J26" s="14"/>
      <c r="K26" s="14"/>
      <c r="M26" s="14"/>
      <c r="N26" s="14"/>
    </row>
    <row r="27" spans="1:14" ht="12.75">
      <c r="A27" s="114"/>
      <c r="B27" s="21" t="s">
        <v>28</v>
      </c>
      <c r="C27" s="16"/>
      <c r="D27" s="16"/>
      <c r="E27" s="18"/>
      <c r="F27" s="38"/>
      <c r="G27" s="22"/>
      <c r="H27" s="115"/>
      <c r="J27" s="14"/>
      <c r="K27" s="14"/>
      <c r="M27" s="14"/>
      <c r="N27" s="14"/>
    </row>
    <row r="28" spans="1:14" ht="12.75">
      <c r="A28" s="117">
        <v>1</v>
      </c>
      <c r="B28" s="40" t="s">
        <v>114</v>
      </c>
      <c r="C28" s="16"/>
      <c r="D28" s="16"/>
      <c r="E28" s="25"/>
      <c r="F28" s="45"/>
      <c r="G28" s="25">
        <f aca="true" t="shared" si="0" ref="G28:G33">E28+F28</f>
        <v>0</v>
      </c>
      <c r="H28" s="113">
        <f aca="true" t="shared" si="1" ref="H28:H33">G28*C28</f>
        <v>0</v>
      </c>
      <c r="J28" s="14"/>
      <c r="K28" s="14"/>
      <c r="M28" s="14"/>
      <c r="N28" s="14"/>
    </row>
    <row r="29" spans="1:14" ht="12.75">
      <c r="A29" s="117">
        <v>2</v>
      </c>
      <c r="B29" s="40" t="s">
        <v>86</v>
      </c>
      <c r="C29" s="16"/>
      <c r="D29" s="16"/>
      <c r="E29" s="25"/>
      <c r="F29" s="45"/>
      <c r="G29" s="25">
        <f t="shared" si="0"/>
        <v>0</v>
      </c>
      <c r="H29" s="113">
        <f t="shared" si="1"/>
        <v>0</v>
      </c>
      <c r="J29" s="14"/>
      <c r="K29" s="14"/>
      <c r="M29" s="14"/>
      <c r="N29" s="14"/>
    </row>
    <row r="30" spans="1:14" ht="12.75">
      <c r="A30" s="117">
        <v>3</v>
      </c>
      <c r="B30" s="46" t="s">
        <v>87</v>
      </c>
      <c r="C30" s="16"/>
      <c r="D30" s="16"/>
      <c r="E30" s="25"/>
      <c r="F30" s="45"/>
      <c r="G30" s="25">
        <f t="shared" si="0"/>
        <v>0</v>
      </c>
      <c r="H30" s="113">
        <f t="shared" si="1"/>
        <v>0</v>
      </c>
      <c r="J30" s="14"/>
      <c r="K30" s="14"/>
      <c r="M30" s="14"/>
      <c r="N30" s="14"/>
    </row>
    <row r="31" spans="1:14" ht="12.75">
      <c r="A31" s="117">
        <v>4</v>
      </c>
      <c r="B31" s="46" t="s">
        <v>79</v>
      </c>
      <c r="C31" s="16"/>
      <c r="D31" s="16"/>
      <c r="E31" s="25"/>
      <c r="F31" s="45"/>
      <c r="G31" s="25">
        <f t="shared" si="0"/>
        <v>0</v>
      </c>
      <c r="H31" s="113">
        <f t="shared" si="1"/>
        <v>0</v>
      </c>
      <c r="J31" s="14"/>
      <c r="K31" s="14"/>
      <c r="M31" s="14"/>
      <c r="N31" s="14"/>
    </row>
    <row r="32" spans="1:14" ht="12.75">
      <c r="A32" s="117">
        <v>5</v>
      </c>
      <c r="B32" s="46" t="s">
        <v>92</v>
      </c>
      <c r="C32" s="16"/>
      <c r="D32" s="16"/>
      <c r="E32" s="25"/>
      <c r="F32" s="45"/>
      <c r="G32" s="25">
        <f t="shared" si="0"/>
        <v>0</v>
      </c>
      <c r="H32" s="113">
        <f t="shared" si="1"/>
        <v>0</v>
      </c>
      <c r="J32" s="14"/>
      <c r="K32" s="14"/>
      <c r="M32" s="14"/>
      <c r="N32" s="14"/>
    </row>
    <row r="33" spans="1:14" ht="12.75">
      <c r="A33" s="117">
        <v>6</v>
      </c>
      <c r="B33" s="40" t="s">
        <v>57</v>
      </c>
      <c r="C33" s="16"/>
      <c r="D33" s="16"/>
      <c r="E33" s="25"/>
      <c r="F33" s="45"/>
      <c r="G33" s="25">
        <f t="shared" si="0"/>
        <v>0</v>
      </c>
      <c r="H33" s="113">
        <f t="shared" si="1"/>
        <v>0</v>
      </c>
      <c r="J33" s="14"/>
      <c r="K33" s="14"/>
      <c r="M33" s="14"/>
      <c r="N33" s="14"/>
    </row>
    <row r="34" spans="1:14" ht="13.5" thickBot="1">
      <c r="A34" s="123"/>
      <c r="B34" s="124" t="s">
        <v>6</v>
      </c>
      <c r="C34" s="125"/>
      <c r="D34" s="125"/>
      <c r="E34" s="126"/>
      <c r="F34" s="127"/>
      <c r="G34" s="128"/>
      <c r="H34" s="129">
        <f>SUM(H28:H33)</f>
        <v>0</v>
      </c>
      <c r="J34" s="14"/>
      <c r="K34" s="14"/>
      <c r="M34" s="14"/>
      <c r="N34" s="14"/>
    </row>
    <row r="35" spans="1:14" ht="13.5" thickBot="1">
      <c r="A35" s="130"/>
      <c r="B35" s="131"/>
      <c r="C35" s="130"/>
      <c r="D35" s="130"/>
      <c r="E35" s="132"/>
      <c r="F35" s="133"/>
      <c r="G35" s="134"/>
      <c r="H35" s="57"/>
      <c r="J35" s="14"/>
      <c r="K35" s="14"/>
      <c r="M35" s="14"/>
      <c r="N35" s="14"/>
    </row>
    <row r="36" spans="1:14" ht="12.75">
      <c r="A36" s="138"/>
      <c r="B36" s="139" t="s">
        <v>29</v>
      </c>
      <c r="C36" s="140"/>
      <c r="D36" s="140"/>
      <c r="E36" s="141"/>
      <c r="F36" s="142"/>
      <c r="G36" s="143"/>
      <c r="H36" s="144"/>
      <c r="J36" s="14"/>
      <c r="K36" s="14"/>
      <c r="M36" s="14"/>
      <c r="N36" s="14"/>
    </row>
    <row r="37" spans="1:14" ht="12.75">
      <c r="A37" s="114">
        <v>1</v>
      </c>
      <c r="B37" s="46" t="s">
        <v>77</v>
      </c>
      <c r="C37" s="16"/>
      <c r="D37" s="16"/>
      <c r="E37" s="18"/>
      <c r="F37" s="19"/>
      <c r="G37" s="25">
        <f>E37+F37</f>
        <v>0</v>
      </c>
      <c r="H37" s="113">
        <f>G37*C37</f>
        <v>0</v>
      </c>
      <c r="J37" s="14"/>
      <c r="K37" s="14"/>
      <c r="M37" s="14"/>
      <c r="N37" s="14"/>
    </row>
    <row r="38" spans="1:14" ht="12.75">
      <c r="A38" s="114">
        <v>2</v>
      </c>
      <c r="B38" s="46" t="s">
        <v>52</v>
      </c>
      <c r="C38" s="16"/>
      <c r="D38" s="16"/>
      <c r="E38" s="18"/>
      <c r="F38" s="19"/>
      <c r="G38" s="25">
        <f>E38+F38</f>
        <v>0</v>
      </c>
      <c r="H38" s="113">
        <f>G38*C38</f>
        <v>0</v>
      </c>
      <c r="J38" s="14"/>
      <c r="K38" s="14"/>
      <c r="M38" s="14"/>
      <c r="N38" s="14"/>
    </row>
    <row r="39" spans="1:14" ht="12.75">
      <c r="A39" s="114">
        <v>3</v>
      </c>
      <c r="B39" s="46" t="s">
        <v>53</v>
      </c>
      <c r="C39" s="16"/>
      <c r="D39" s="16"/>
      <c r="E39" s="25"/>
      <c r="F39" s="43"/>
      <c r="G39" s="25">
        <f>E39+F39</f>
        <v>0</v>
      </c>
      <c r="H39" s="113">
        <f>G39*C39</f>
        <v>0</v>
      </c>
      <c r="J39" s="14"/>
      <c r="K39" s="14"/>
      <c r="M39" s="14"/>
      <c r="N39" s="14"/>
    </row>
    <row r="40" spans="1:14" ht="12.75">
      <c r="A40" s="114">
        <v>4</v>
      </c>
      <c r="B40" s="46" t="s">
        <v>30</v>
      </c>
      <c r="C40" s="16"/>
      <c r="D40" s="16"/>
      <c r="E40" s="25"/>
      <c r="F40" s="25"/>
      <c r="G40" s="25">
        <f>E40+F40</f>
        <v>0</v>
      </c>
      <c r="H40" s="113">
        <f>G40*C40</f>
        <v>0</v>
      </c>
      <c r="J40" s="14"/>
      <c r="K40" s="14"/>
      <c r="M40" s="14"/>
      <c r="N40" s="14"/>
    </row>
    <row r="41" spans="1:14" ht="12.75">
      <c r="A41" s="114">
        <v>5</v>
      </c>
      <c r="B41" s="46" t="s">
        <v>57</v>
      </c>
      <c r="C41" s="16"/>
      <c r="D41" s="16"/>
      <c r="E41" s="25"/>
      <c r="F41" s="25"/>
      <c r="G41" s="25">
        <f>E41+F41</f>
        <v>0</v>
      </c>
      <c r="H41" s="113">
        <f>G41*C41</f>
        <v>0</v>
      </c>
      <c r="J41" s="14"/>
      <c r="K41" s="14"/>
      <c r="M41" s="14"/>
      <c r="N41" s="14"/>
    </row>
    <row r="42" spans="1:14" s="30" customFormat="1" ht="12.75">
      <c r="A42" s="118"/>
      <c r="B42" s="27" t="s">
        <v>6</v>
      </c>
      <c r="C42" s="26"/>
      <c r="D42" s="26"/>
      <c r="E42" s="28"/>
      <c r="F42" s="29"/>
      <c r="G42" s="29"/>
      <c r="H42" s="119">
        <f>SUM(H37:H41)</f>
        <v>0</v>
      </c>
      <c r="I42" s="105"/>
      <c r="J42" s="106"/>
      <c r="K42" s="14"/>
      <c r="M42" s="14"/>
      <c r="N42" s="14"/>
    </row>
    <row r="43" spans="1:14" s="30" customFormat="1" ht="12.75">
      <c r="A43" s="118"/>
      <c r="B43" s="47" t="s">
        <v>31</v>
      </c>
      <c r="C43" s="26"/>
      <c r="D43" s="26"/>
      <c r="E43" s="28"/>
      <c r="F43" s="29"/>
      <c r="G43" s="29"/>
      <c r="H43" s="119"/>
      <c r="J43" s="14"/>
      <c r="K43" s="14"/>
      <c r="M43" s="14"/>
      <c r="N43" s="14"/>
    </row>
    <row r="44" spans="1:14" s="30" customFormat="1" ht="12.75">
      <c r="A44" s="117">
        <v>1</v>
      </c>
      <c r="B44" s="46" t="s">
        <v>78</v>
      </c>
      <c r="C44" s="23"/>
      <c r="D44" s="23"/>
      <c r="E44" s="15"/>
      <c r="F44" s="25"/>
      <c r="G44" s="25">
        <f>E44+F44</f>
        <v>0</v>
      </c>
      <c r="H44" s="113">
        <f>G44*C44</f>
        <v>0</v>
      </c>
      <c r="J44" s="14"/>
      <c r="K44" s="14"/>
      <c r="M44" s="14"/>
      <c r="N44" s="14"/>
    </row>
    <row r="45" spans="1:14" s="30" customFormat="1" ht="12.75">
      <c r="A45" s="117">
        <v>2</v>
      </c>
      <c r="B45" s="46" t="s">
        <v>80</v>
      </c>
      <c r="C45" s="23"/>
      <c r="D45" s="23"/>
      <c r="E45" s="15"/>
      <c r="F45" s="25"/>
      <c r="G45" s="25">
        <f>E45+F45</f>
        <v>0</v>
      </c>
      <c r="H45" s="113">
        <f>G45*C45</f>
        <v>0</v>
      </c>
      <c r="J45" s="14"/>
      <c r="K45" s="14"/>
      <c r="M45" s="14"/>
      <c r="N45" s="14"/>
    </row>
    <row r="46" spans="1:14" s="30" customFormat="1" ht="12.75">
      <c r="A46" s="117">
        <v>3</v>
      </c>
      <c r="B46" s="46" t="s">
        <v>65</v>
      </c>
      <c r="C46" s="23"/>
      <c r="D46" s="23"/>
      <c r="E46" s="15"/>
      <c r="F46" s="25"/>
      <c r="G46" s="25">
        <f>E46+F46</f>
        <v>0</v>
      </c>
      <c r="H46" s="113">
        <f>G46*C46</f>
        <v>0</v>
      </c>
      <c r="J46" s="14"/>
      <c r="K46" s="14"/>
      <c r="M46" s="14"/>
      <c r="N46" s="14"/>
    </row>
    <row r="47" spans="1:14" s="30" customFormat="1" ht="12.75">
      <c r="A47" s="117">
        <v>4</v>
      </c>
      <c r="B47" s="46" t="s">
        <v>57</v>
      </c>
      <c r="C47" s="23"/>
      <c r="D47" s="23"/>
      <c r="E47" s="15"/>
      <c r="F47" s="25"/>
      <c r="G47" s="25">
        <f>E47+F47</f>
        <v>0</v>
      </c>
      <c r="H47" s="113">
        <f>G47*C47</f>
        <v>0</v>
      </c>
      <c r="J47" s="14"/>
      <c r="K47" s="14"/>
      <c r="M47" s="14"/>
      <c r="N47" s="14"/>
    </row>
    <row r="48" spans="1:14" s="30" customFormat="1" ht="12.75">
      <c r="A48" s="118"/>
      <c r="B48" s="27" t="s">
        <v>6</v>
      </c>
      <c r="C48" s="26"/>
      <c r="D48" s="26"/>
      <c r="E48" s="28"/>
      <c r="F48" s="29"/>
      <c r="G48" s="29"/>
      <c r="H48" s="119">
        <f>SUM(H44:H47)</f>
        <v>0</v>
      </c>
      <c r="J48" s="14"/>
      <c r="K48" s="14"/>
      <c r="M48" s="14"/>
      <c r="N48" s="14"/>
    </row>
    <row r="49" spans="1:14" ht="12.75">
      <c r="A49" s="116"/>
      <c r="B49" s="47" t="s">
        <v>117</v>
      </c>
      <c r="C49" s="16"/>
      <c r="D49" s="16"/>
      <c r="E49" s="18"/>
      <c r="F49" s="19"/>
      <c r="G49" s="22"/>
      <c r="H49" s="115"/>
      <c r="J49" s="14"/>
      <c r="K49" s="14"/>
      <c r="M49" s="14"/>
      <c r="N49" s="14"/>
    </row>
    <row r="50" spans="1:14" ht="12.75">
      <c r="A50" s="114">
        <v>1</v>
      </c>
      <c r="B50" s="46" t="s">
        <v>118</v>
      </c>
      <c r="C50" s="68"/>
      <c r="D50" s="68"/>
      <c r="E50" s="25"/>
      <c r="F50" s="25"/>
      <c r="G50" s="25">
        <f aca="true" t="shared" si="2" ref="G50:G65">E50+F50</f>
        <v>0</v>
      </c>
      <c r="H50" s="113">
        <f aca="true" t="shared" si="3" ref="H50:H65">G50*C50</f>
        <v>0</v>
      </c>
      <c r="J50" s="14"/>
      <c r="K50" s="14"/>
      <c r="M50" s="14"/>
      <c r="N50" s="14"/>
    </row>
    <row r="51" spans="1:14" ht="12.75">
      <c r="A51" s="114">
        <v>2</v>
      </c>
      <c r="B51" s="46" t="s">
        <v>119</v>
      </c>
      <c r="C51" s="68"/>
      <c r="D51" s="68"/>
      <c r="E51" s="25"/>
      <c r="F51" s="25"/>
      <c r="G51" s="25">
        <f>E51+F51</f>
        <v>0</v>
      </c>
      <c r="H51" s="113">
        <f>G51*C51</f>
        <v>0</v>
      </c>
      <c r="J51" s="14"/>
      <c r="K51" s="14"/>
      <c r="M51" s="14"/>
      <c r="N51" s="14"/>
    </row>
    <row r="52" spans="1:14" ht="12.75">
      <c r="A52" s="114">
        <v>3</v>
      </c>
      <c r="B52" s="46" t="s">
        <v>120</v>
      </c>
      <c r="C52" s="68"/>
      <c r="D52" s="68"/>
      <c r="E52" s="25"/>
      <c r="F52" s="25"/>
      <c r="G52" s="25">
        <f>E52+F52</f>
        <v>0</v>
      </c>
      <c r="H52" s="113">
        <f>G52*C52</f>
        <v>0</v>
      </c>
      <c r="J52" s="14"/>
      <c r="K52" s="14"/>
      <c r="M52" s="14"/>
      <c r="N52" s="14"/>
    </row>
    <row r="53" spans="1:14" ht="12.75">
      <c r="A53" s="114">
        <v>4</v>
      </c>
      <c r="B53" s="46" t="s">
        <v>121</v>
      </c>
      <c r="C53" s="68"/>
      <c r="D53" s="68"/>
      <c r="E53" s="25"/>
      <c r="F53" s="25"/>
      <c r="G53" s="25">
        <f>E53+F53</f>
        <v>0</v>
      </c>
      <c r="H53" s="113">
        <f>G53*C53</f>
        <v>0</v>
      </c>
      <c r="J53" s="14"/>
      <c r="K53" s="14"/>
      <c r="M53" s="14"/>
      <c r="N53" s="14"/>
    </row>
    <row r="54" spans="1:14" ht="12.75">
      <c r="A54" s="114">
        <v>5</v>
      </c>
      <c r="B54" s="46" t="s">
        <v>88</v>
      </c>
      <c r="C54" s="68"/>
      <c r="D54" s="68"/>
      <c r="E54" s="25"/>
      <c r="F54" s="25"/>
      <c r="G54" s="25">
        <f t="shared" si="2"/>
        <v>0</v>
      </c>
      <c r="H54" s="113">
        <f t="shared" si="3"/>
        <v>0</v>
      </c>
      <c r="J54" s="14"/>
      <c r="K54" s="14"/>
      <c r="M54" s="14"/>
      <c r="N54" s="14"/>
    </row>
    <row r="55" spans="1:14" ht="12.75">
      <c r="A55" s="114">
        <v>6</v>
      </c>
      <c r="B55" s="46" t="s">
        <v>89</v>
      </c>
      <c r="C55" s="68"/>
      <c r="D55" s="68"/>
      <c r="E55" s="25"/>
      <c r="F55" s="25"/>
      <c r="G55" s="25">
        <f>E55+F55</f>
        <v>0</v>
      </c>
      <c r="H55" s="113">
        <f>G55*C55</f>
        <v>0</v>
      </c>
      <c r="J55" s="14"/>
      <c r="K55" s="14"/>
      <c r="M55" s="14"/>
      <c r="N55" s="14"/>
    </row>
    <row r="56" spans="1:14" ht="12.75">
      <c r="A56" s="114">
        <v>7</v>
      </c>
      <c r="B56" s="46" t="s">
        <v>67</v>
      </c>
      <c r="C56" s="68"/>
      <c r="D56" s="68"/>
      <c r="E56" s="25"/>
      <c r="F56" s="25"/>
      <c r="G56" s="25">
        <f t="shared" si="2"/>
        <v>0</v>
      </c>
      <c r="H56" s="113">
        <f t="shared" si="3"/>
        <v>0</v>
      </c>
      <c r="J56" s="14"/>
      <c r="K56" s="14"/>
      <c r="M56" s="14"/>
      <c r="N56" s="14"/>
    </row>
    <row r="57" spans="1:14" ht="12.75">
      <c r="A57" s="114">
        <v>8</v>
      </c>
      <c r="B57" s="46" t="s">
        <v>122</v>
      </c>
      <c r="C57" s="68"/>
      <c r="D57" s="68"/>
      <c r="E57" s="25"/>
      <c r="F57" s="25"/>
      <c r="G57" s="25">
        <f t="shared" si="2"/>
        <v>0</v>
      </c>
      <c r="H57" s="113">
        <f t="shared" si="3"/>
        <v>0</v>
      </c>
      <c r="J57" s="14"/>
      <c r="K57" s="14"/>
      <c r="M57" s="14"/>
      <c r="N57" s="14"/>
    </row>
    <row r="58" spans="1:14" ht="12.75">
      <c r="A58" s="114">
        <v>9</v>
      </c>
      <c r="B58" s="46" t="s">
        <v>106</v>
      </c>
      <c r="C58" s="68"/>
      <c r="D58" s="68"/>
      <c r="E58" s="25"/>
      <c r="F58" s="25"/>
      <c r="G58" s="25">
        <f t="shared" si="2"/>
        <v>0</v>
      </c>
      <c r="H58" s="113">
        <f t="shared" si="3"/>
        <v>0</v>
      </c>
      <c r="J58" s="14"/>
      <c r="K58" s="14"/>
      <c r="M58" s="14"/>
      <c r="N58" s="14"/>
    </row>
    <row r="59" spans="1:14" ht="12.75">
      <c r="A59" s="114">
        <v>10</v>
      </c>
      <c r="B59" s="46" t="s">
        <v>123</v>
      </c>
      <c r="C59" s="68"/>
      <c r="D59" s="68"/>
      <c r="E59" s="25"/>
      <c r="F59" s="25"/>
      <c r="G59" s="25">
        <f t="shared" si="2"/>
        <v>0</v>
      </c>
      <c r="H59" s="113">
        <f t="shared" si="3"/>
        <v>0</v>
      </c>
      <c r="J59" s="14"/>
      <c r="K59" s="14"/>
      <c r="M59" s="14"/>
      <c r="N59" s="14"/>
    </row>
    <row r="60" spans="1:14" ht="12.75">
      <c r="A60" s="114">
        <v>11</v>
      </c>
      <c r="B60" s="46" t="s">
        <v>115</v>
      </c>
      <c r="C60" s="68"/>
      <c r="D60" s="68"/>
      <c r="E60" s="25"/>
      <c r="F60" s="25"/>
      <c r="G60" s="25">
        <f t="shared" si="2"/>
        <v>0</v>
      </c>
      <c r="H60" s="113">
        <f t="shared" si="3"/>
        <v>0</v>
      </c>
      <c r="J60" s="14"/>
      <c r="K60" s="14"/>
      <c r="M60" s="14"/>
      <c r="N60" s="14"/>
    </row>
    <row r="61" spans="1:14" ht="12.75">
      <c r="A61" s="114">
        <v>12</v>
      </c>
      <c r="B61" s="46" t="s">
        <v>124</v>
      </c>
      <c r="C61" s="68"/>
      <c r="D61" s="68"/>
      <c r="E61" s="25"/>
      <c r="F61" s="25"/>
      <c r="G61" s="25">
        <f t="shared" si="2"/>
        <v>0</v>
      </c>
      <c r="H61" s="113">
        <f t="shared" si="3"/>
        <v>0</v>
      </c>
      <c r="J61" s="14"/>
      <c r="K61" s="14"/>
      <c r="M61" s="14"/>
      <c r="N61" s="14"/>
    </row>
    <row r="62" spans="1:14" ht="12.75">
      <c r="A62" s="114">
        <v>13</v>
      </c>
      <c r="B62" s="46" t="s">
        <v>68</v>
      </c>
      <c r="C62" s="68"/>
      <c r="D62" s="68"/>
      <c r="E62" s="25"/>
      <c r="F62" s="25"/>
      <c r="G62" s="25">
        <f t="shared" si="2"/>
        <v>0</v>
      </c>
      <c r="H62" s="113">
        <f t="shared" si="3"/>
        <v>0</v>
      </c>
      <c r="J62" s="14"/>
      <c r="K62" s="14"/>
      <c r="M62" s="14"/>
      <c r="N62" s="14"/>
    </row>
    <row r="63" spans="1:14" ht="12.75">
      <c r="A63" s="114">
        <v>14</v>
      </c>
      <c r="B63" s="46" t="s">
        <v>93</v>
      </c>
      <c r="C63" s="68"/>
      <c r="D63" s="68"/>
      <c r="E63" s="25"/>
      <c r="F63" s="25"/>
      <c r="G63" s="25">
        <f t="shared" si="2"/>
        <v>0</v>
      </c>
      <c r="H63" s="113">
        <f t="shared" si="3"/>
        <v>0</v>
      </c>
      <c r="J63" s="14"/>
      <c r="K63" s="14"/>
      <c r="M63" s="14"/>
      <c r="N63" s="14"/>
    </row>
    <row r="64" spans="1:14" ht="12.75">
      <c r="A64" s="114">
        <v>15</v>
      </c>
      <c r="B64" s="46" t="s">
        <v>66</v>
      </c>
      <c r="C64" s="68"/>
      <c r="D64" s="68"/>
      <c r="E64" s="25"/>
      <c r="F64" s="25"/>
      <c r="G64" s="25">
        <f t="shared" si="2"/>
        <v>0</v>
      </c>
      <c r="H64" s="113">
        <f t="shared" si="3"/>
        <v>0</v>
      </c>
      <c r="J64" s="14"/>
      <c r="K64" s="14"/>
      <c r="M64" s="14"/>
      <c r="N64" s="14"/>
    </row>
    <row r="65" spans="1:14" ht="12.75">
      <c r="A65" s="114">
        <v>16</v>
      </c>
      <c r="B65" s="46" t="s">
        <v>57</v>
      </c>
      <c r="C65" s="68"/>
      <c r="D65" s="68"/>
      <c r="E65" s="25"/>
      <c r="F65" s="25"/>
      <c r="G65" s="25">
        <f t="shared" si="2"/>
        <v>0</v>
      </c>
      <c r="H65" s="113">
        <f t="shared" si="3"/>
        <v>0</v>
      </c>
      <c r="J65" s="14"/>
      <c r="K65" s="14"/>
      <c r="M65" s="14"/>
      <c r="N65" s="14"/>
    </row>
    <row r="66" spans="1:14" s="30" customFormat="1" ht="12.75">
      <c r="A66" s="118"/>
      <c r="B66" s="27" t="s">
        <v>6</v>
      </c>
      <c r="C66" s="26"/>
      <c r="D66" s="26"/>
      <c r="E66" s="28"/>
      <c r="F66" s="29"/>
      <c r="G66" s="29"/>
      <c r="H66" s="119">
        <f>SUM(H50:H65)</f>
        <v>0</v>
      </c>
      <c r="J66" s="14"/>
      <c r="K66" s="14"/>
      <c r="M66" s="14"/>
      <c r="N66" s="14"/>
    </row>
    <row r="67" spans="1:14" s="30" customFormat="1" ht="12.75">
      <c r="A67" s="118">
        <v>3</v>
      </c>
      <c r="B67" s="47" t="s">
        <v>32</v>
      </c>
      <c r="C67" s="26"/>
      <c r="D67" s="26"/>
      <c r="E67" s="28"/>
      <c r="F67" s="29"/>
      <c r="G67" s="29"/>
      <c r="H67" s="119"/>
      <c r="J67" s="14"/>
      <c r="K67" s="14"/>
      <c r="M67" s="14"/>
      <c r="N67" s="14"/>
    </row>
    <row r="68" spans="1:14" ht="12.75">
      <c r="A68" s="116"/>
      <c r="B68" s="47" t="s">
        <v>33</v>
      </c>
      <c r="C68" s="16"/>
      <c r="D68" s="16"/>
      <c r="E68" s="18"/>
      <c r="F68" s="19"/>
      <c r="G68" s="22"/>
      <c r="H68" s="115"/>
      <c r="J68" s="14"/>
      <c r="K68" s="14"/>
      <c r="M68" s="14"/>
      <c r="N68" s="14"/>
    </row>
    <row r="69" spans="1:14" ht="12.75">
      <c r="A69" s="114">
        <v>1</v>
      </c>
      <c r="B69" s="48" t="s">
        <v>94</v>
      </c>
      <c r="C69" s="16"/>
      <c r="D69" s="16"/>
      <c r="E69" s="25"/>
      <c r="F69" s="25"/>
      <c r="G69" s="25">
        <f>E69+F69</f>
        <v>0</v>
      </c>
      <c r="H69" s="113">
        <f>G69*C69</f>
        <v>0</v>
      </c>
      <c r="J69" s="14"/>
      <c r="K69" s="14"/>
      <c r="M69" s="14"/>
      <c r="N69" s="14"/>
    </row>
    <row r="70" spans="1:14" ht="12.75">
      <c r="A70" s="114">
        <v>2</v>
      </c>
      <c r="B70" s="48" t="s">
        <v>54</v>
      </c>
      <c r="C70" s="16"/>
      <c r="D70" s="16"/>
      <c r="E70" s="25"/>
      <c r="F70" s="25"/>
      <c r="G70" s="25">
        <f>E70+F70</f>
        <v>0</v>
      </c>
      <c r="H70" s="113">
        <f>G70*C70</f>
        <v>0</v>
      </c>
      <c r="J70" s="14"/>
      <c r="K70" s="14"/>
      <c r="M70" s="14"/>
      <c r="N70" s="14"/>
    </row>
    <row r="71" spans="1:14" ht="12.75">
      <c r="A71" s="114">
        <v>3</v>
      </c>
      <c r="B71" s="48" t="s">
        <v>58</v>
      </c>
      <c r="C71" s="16"/>
      <c r="D71" s="16"/>
      <c r="E71" s="25"/>
      <c r="F71" s="25"/>
      <c r="G71" s="25">
        <f>E71+F71</f>
        <v>0</v>
      </c>
      <c r="H71" s="113">
        <f>G71*C71</f>
        <v>0</v>
      </c>
      <c r="J71" s="14"/>
      <c r="K71" s="14"/>
      <c r="M71" s="14"/>
      <c r="N71" s="14"/>
    </row>
    <row r="72" spans="1:14" ht="12" customHeight="1" thickBot="1">
      <c r="A72" s="123"/>
      <c r="B72" s="124" t="s">
        <v>6</v>
      </c>
      <c r="C72" s="125"/>
      <c r="D72" s="125"/>
      <c r="E72" s="126"/>
      <c r="F72" s="145"/>
      <c r="G72" s="128"/>
      <c r="H72" s="129">
        <f>SUM(H69:H71)</f>
        <v>0</v>
      </c>
      <c r="J72" s="14"/>
      <c r="K72" s="14"/>
      <c r="M72" s="14"/>
      <c r="N72" s="14"/>
    </row>
    <row r="73" spans="1:14" ht="12" customHeight="1">
      <c r="A73" s="130"/>
      <c r="B73" s="131"/>
      <c r="C73" s="130"/>
      <c r="D73" s="130"/>
      <c r="E73" s="132"/>
      <c r="F73" s="133"/>
      <c r="G73" s="134"/>
      <c r="H73" s="57"/>
      <c r="J73" s="14"/>
      <c r="K73" s="14"/>
      <c r="M73" s="14"/>
      <c r="N73" s="14"/>
    </row>
    <row r="74" spans="1:14" ht="12" customHeight="1" thickBot="1">
      <c r="A74" s="130"/>
      <c r="B74" s="131"/>
      <c r="C74" s="130"/>
      <c r="D74" s="130"/>
      <c r="E74" s="132"/>
      <c r="F74" s="133"/>
      <c r="G74" s="134"/>
      <c r="H74" s="57"/>
      <c r="J74" s="14"/>
      <c r="K74" s="14"/>
      <c r="M74" s="14"/>
      <c r="N74" s="14"/>
    </row>
    <row r="75" spans="1:14" ht="12.75">
      <c r="A75" s="138"/>
      <c r="B75" s="146" t="s">
        <v>34</v>
      </c>
      <c r="C75" s="140"/>
      <c r="D75" s="140"/>
      <c r="E75" s="141"/>
      <c r="F75" s="147"/>
      <c r="G75" s="143"/>
      <c r="H75" s="148"/>
      <c r="J75" s="14"/>
      <c r="K75" s="14"/>
      <c r="M75" s="14"/>
      <c r="N75" s="14"/>
    </row>
    <row r="76" spans="1:14" ht="12.75">
      <c r="A76" s="114">
        <v>1</v>
      </c>
      <c r="B76" s="50" t="s">
        <v>39</v>
      </c>
      <c r="C76" s="16"/>
      <c r="D76" s="16"/>
      <c r="E76" s="25"/>
      <c r="F76" s="25"/>
      <c r="G76" s="25">
        <f>E76+F76</f>
        <v>0</v>
      </c>
      <c r="H76" s="113">
        <f>G76*C76</f>
        <v>0</v>
      </c>
      <c r="J76" s="14"/>
      <c r="K76" s="14"/>
      <c r="M76" s="14"/>
      <c r="N76" s="14"/>
    </row>
    <row r="77" spans="1:14" ht="12.75">
      <c r="A77" s="114">
        <v>2</v>
      </c>
      <c r="B77" s="50" t="s">
        <v>81</v>
      </c>
      <c r="C77" s="16"/>
      <c r="D77" s="16"/>
      <c r="E77" s="25"/>
      <c r="F77" s="25"/>
      <c r="G77" s="25">
        <f>E77+F77</f>
        <v>0</v>
      </c>
      <c r="H77" s="113">
        <f>G77*C77</f>
        <v>0</v>
      </c>
      <c r="J77" s="14"/>
      <c r="K77" s="14"/>
      <c r="M77" s="14"/>
      <c r="N77" s="14"/>
    </row>
    <row r="78" spans="1:14" ht="12.75">
      <c r="A78" s="114">
        <v>3</v>
      </c>
      <c r="B78" s="50" t="s">
        <v>57</v>
      </c>
      <c r="C78" s="16"/>
      <c r="D78" s="16"/>
      <c r="E78" s="25"/>
      <c r="F78" s="25"/>
      <c r="G78" s="25">
        <f>E78+F78</f>
        <v>0</v>
      </c>
      <c r="H78" s="113">
        <f>G78*C78</f>
        <v>0</v>
      </c>
      <c r="J78" s="14"/>
      <c r="K78" s="14"/>
      <c r="M78" s="14"/>
      <c r="N78" s="14"/>
    </row>
    <row r="79" spans="1:14" ht="12.75">
      <c r="A79" s="114"/>
      <c r="B79" s="37" t="s">
        <v>6</v>
      </c>
      <c r="C79" s="16"/>
      <c r="D79" s="16"/>
      <c r="E79" s="18"/>
      <c r="F79" s="19"/>
      <c r="G79" s="39"/>
      <c r="H79" s="119">
        <f>SUM(H76:H78)</f>
        <v>0</v>
      </c>
      <c r="J79" s="14"/>
      <c r="K79" s="14"/>
      <c r="M79" s="14"/>
      <c r="N79" s="14"/>
    </row>
    <row r="80" spans="1:14" ht="12.75">
      <c r="A80" s="114"/>
      <c r="B80" s="51" t="s">
        <v>35</v>
      </c>
      <c r="C80" s="16"/>
      <c r="D80" s="16"/>
      <c r="E80" s="18"/>
      <c r="F80" s="19"/>
      <c r="G80" s="22"/>
      <c r="H80" s="115"/>
      <c r="J80" s="14"/>
      <c r="K80" s="14"/>
      <c r="M80" s="14"/>
      <c r="N80" s="14"/>
    </row>
    <row r="81" spans="1:14" ht="12.75">
      <c r="A81" s="114">
        <v>1</v>
      </c>
      <c r="B81" s="50" t="s">
        <v>40</v>
      </c>
      <c r="C81" s="16"/>
      <c r="D81" s="16"/>
      <c r="E81" s="25"/>
      <c r="F81" s="25"/>
      <c r="G81" s="25">
        <f>E81+F81</f>
        <v>0</v>
      </c>
      <c r="H81" s="113">
        <f>G81*C81</f>
        <v>0</v>
      </c>
      <c r="J81" s="14"/>
      <c r="K81" s="14"/>
      <c r="M81" s="14"/>
      <c r="N81" s="14"/>
    </row>
    <row r="82" spans="1:14" ht="12.75">
      <c r="A82" s="149">
        <v>2</v>
      </c>
      <c r="B82" s="50" t="s">
        <v>95</v>
      </c>
      <c r="C82" s="16"/>
      <c r="D82" s="16"/>
      <c r="E82" s="25"/>
      <c r="F82" s="25"/>
      <c r="G82" s="25">
        <f>E82+F82</f>
        <v>0</v>
      </c>
      <c r="H82" s="113">
        <f>G82*C82</f>
        <v>0</v>
      </c>
      <c r="J82" s="14"/>
      <c r="K82" s="14"/>
      <c r="M82" s="14"/>
      <c r="N82" s="14"/>
    </row>
    <row r="83" spans="1:14" ht="12.75">
      <c r="A83" s="150">
        <v>3</v>
      </c>
      <c r="B83" s="50" t="s">
        <v>57</v>
      </c>
      <c r="C83" s="16"/>
      <c r="D83" s="16"/>
      <c r="E83" s="25"/>
      <c r="F83" s="25"/>
      <c r="G83" s="25">
        <f>E83+F83</f>
        <v>0</v>
      </c>
      <c r="H83" s="113">
        <f>G83*C83</f>
        <v>0</v>
      </c>
      <c r="J83" s="14"/>
      <c r="K83" s="14"/>
      <c r="M83" s="14"/>
      <c r="N83" s="14"/>
    </row>
    <row r="84" spans="1:14" ht="12.75">
      <c r="A84" s="114"/>
      <c r="B84" s="37" t="s">
        <v>6</v>
      </c>
      <c r="C84" s="16"/>
      <c r="D84" s="16"/>
      <c r="E84" s="18"/>
      <c r="F84" s="19"/>
      <c r="G84" s="39"/>
      <c r="H84" s="119">
        <f>SUM(H81:H83)</f>
        <v>0</v>
      </c>
      <c r="J84" s="14"/>
      <c r="K84" s="14"/>
      <c r="M84" s="14"/>
      <c r="N84" s="14"/>
    </row>
    <row r="85" spans="1:14" ht="12.75">
      <c r="A85" s="114"/>
      <c r="B85" s="21" t="s">
        <v>29</v>
      </c>
      <c r="C85" s="16"/>
      <c r="D85" s="16"/>
      <c r="E85" s="18"/>
      <c r="F85" s="19"/>
      <c r="G85" s="39"/>
      <c r="H85" s="119"/>
      <c r="J85" s="14"/>
      <c r="K85" s="14"/>
      <c r="M85" s="14"/>
      <c r="N85" s="14"/>
    </row>
    <row r="86" spans="1:14" ht="12.75">
      <c r="A86" s="114">
        <v>1</v>
      </c>
      <c r="B86" s="24" t="s">
        <v>82</v>
      </c>
      <c r="C86" s="16"/>
      <c r="D86" s="16"/>
      <c r="E86" s="18"/>
      <c r="F86" s="19"/>
      <c r="G86" s="25">
        <f>E86+F86</f>
        <v>0</v>
      </c>
      <c r="H86" s="113">
        <f>G86*C86</f>
        <v>0</v>
      </c>
      <c r="J86" s="14"/>
      <c r="K86" s="14"/>
      <c r="M86" s="14"/>
      <c r="N86" s="14"/>
    </row>
    <row r="87" spans="1:14" ht="12.75">
      <c r="A87" s="114">
        <v>2</v>
      </c>
      <c r="B87" s="24" t="s">
        <v>20</v>
      </c>
      <c r="C87" s="16"/>
      <c r="D87" s="16"/>
      <c r="E87" s="18"/>
      <c r="F87" s="18"/>
      <c r="G87" s="25">
        <f>E87+F87</f>
        <v>0</v>
      </c>
      <c r="H87" s="113">
        <f>G87*C87</f>
        <v>0</v>
      </c>
      <c r="J87" s="14"/>
      <c r="K87" s="14"/>
      <c r="M87" s="14"/>
      <c r="N87" s="14"/>
    </row>
    <row r="88" spans="1:14" ht="12.75">
      <c r="A88" s="114">
        <v>3</v>
      </c>
      <c r="B88" s="24" t="s">
        <v>96</v>
      </c>
      <c r="C88" s="16"/>
      <c r="D88" s="16"/>
      <c r="E88" s="18"/>
      <c r="F88" s="18"/>
      <c r="G88" s="25">
        <f>E88+F88</f>
        <v>0</v>
      </c>
      <c r="H88" s="113">
        <f>G88*C88</f>
        <v>0</v>
      </c>
      <c r="J88" s="14"/>
      <c r="K88" s="14"/>
      <c r="M88" s="14"/>
      <c r="N88" s="14"/>
    </row>
    <row r="89" spans="1:14" ht="12.75">
      <c r="A89" s="114">
        <v>4</v>
      </c>
      <c r="B89" s="24" t="s">
        <v>39</v>
      </c>
      <c r="C89" s="16"/>
      <c r="D89" s="16"/>
      <c r="E89" s="18"/>
      <c r="F89" s="25"/>
      <c r="G89" s="25">
        <f>E89+F89</f>
        <v>0</v>
      </c>
      <c r="H89" s="113">
        <f>G89*C89</f>
        <v>0</v>
      </c>
      <c r="J89" s="14"/>
      <c r="K89" s="14"/>
      <c r="M89" s="14"/>
      <c r="N89" s="14"/>
    </row>
    <row r="90" spans="1:14" ht="12.75">
      <c r="A90" s="114">
        <v>5</v>
      </c>
      <c r="B90" s="24" t="s">
        <v>57</v>
      </c>
      <c r="C90" s="16"/>
      <c r="D90" s="16"/>
      <c r="E90" s="18"/>
      <c r="F90" s="19"/>
      <c r="G90" s="25">
        <f>E90+F90</f>
        <v>0</v>
      </c>
      <c r="H90" s="113">
        <f>G90*C90</f>
        <v>0</v>
      </c>
      <c r="J90" s="14"/>
      <c r="K90" s="14"/>
      <c r="M90" s="14"/>
      <c r="N90" s="14"/>
    </row>
    <row r="91" spans="1:14" ht="12.75">
      <c r="A91" s="114"/>
      <c r="B91" s="37" t="s">
        <v>6</v>
      </c>
      <c r="C91" s="16"/>
      <c r="D91" s="16"/>
      <c r="E91" s="18"/>
      <c r="F91" s="19"/>
      <c r="G91" s="39"/>
      <c r="H91" s="119">
        <f>SUM(H86:H90)</f>
        <v>0</v>
      </c>
      <c r="J91" s="14"/>
      <c r="K91" s="14"/>
      <c r="M91" s="14"/>
      <c r="N91" s="14"/>
    </row>
    <row r="92" spans="1:14" ht="12.75">
      <c r="A92" s="114"/>
      <c r="B92" s="49" t="s">
        <v>41</v>
      </c>
      <c r="C92" s="16"/>
      <c r="D92" s="16"/>
      <c r="E92" s="18"/>
      <c r="F92" s="19"/>
      <c r="G92" s="22"/>
      <c r="H92" s="115"/>
      <c r="J92" s="14"/>
      <c r="K92" s="14"/>
      <c r="M92" s="14"/>
      <c r="N92" s="14"/>
    </row>
    <row r="93" spans="1:14" ht="12.75">
      <c r="A93" s="114">
        <v>1</v>
      </c>
      <c r="B93" s="50" t="s">
        <v>69</v>
      </c>
      <c r="C93" s="16"/>
      <c r="D93" s="16"/>
      <c r="E93" s="25"/>
      <c r="F93" s="25"/>
      <c r="G93" s="25">
        <f>E93+F93</f>
        <v>0</v>
      </c>
      <c r="H93" s="113">
        <f>G93*C93</f>
        <v>0</v>
      </c>
      <c r="J93" s="14"/>
      <c r="K93" s="14"/>
      <c r="M93" s="14"/>
      <c r="N93" s="14"/>
    </row>
    <row r="94" spans="1:14" ht="12.75">
      <c r="A94" s="114">
        <v>2</v>
      </c>
      <c r="B94" s="50" t="s">
        <v>70</v>
      </c>
      <c r="C94" s="16"/>
      <c r="D94" s="16"/>
      <c r="E94" s="25"/>
      <c r="F94" s="25"/>
      <c r="G94" s="25">
        <f>E94+F94</f>
        <v>0</v>
      </c>
      <c r="H94" s="113">
        <f>G94*C94</f>
        <v>0</v>
      </c>
      <c r="J94" s="14"/>
      <c r="K94" s="14"/>
      <c r="M94" s="14"/>
      <c r="N94" s="14"/>
    </row>
    <row r="95" spans="1:14" ht="12.75">
      <c r="A95" s="114">
        <v>3</v>
      </c>
      <c r="B95" s="50" t="s">
        <v>100</v>
      </c>
      <c r="C95" s="16"/>
      <c r="D95" s="16"/>
      <c r="E95" s="25"/>
      <c r="F95" s="25"/>
      <c r="G95" s="25">
        <f>E95+F95</f>
        <v>0</v>
      </c>
      <c r="H95" s="113">
        <f>G95*C95</f>
        <v>0</v>
      </c>
      <c r="J95" s="14"/>
      <c r="K95" s="14"/>
      <c r="M95" s="14"/>
      <c r="N95" s="14"/>
    </row>
    <row r="96" spans="1:14" ht="12.75">
      <c r="A96" s="114">
        <v>4</v>
      </c>
      <c r="B96" s="50" t="s">
        <v>71</v>
      </c>
      <c r="C96" s="16"/>
      <c r="D96" s="16"/>
      <c r="E96" s="25"/>
      <c r="F96" s="25"/>
      <c r="G96" s="25">
        <f>E96+F96</f>
        <v>0</v>
      </c>
      <c r="H96" s="113">
        <f>G96*C96</f>
        <v>0</v>
      </c>
      <c r="J96" s="14"/>
      <c r="K96" s="14"/>
      <c r="M96" s="14"/>
      <c r="N96" s="14"/>
    </row>
    <row r="97" spans="1:14" ht="12.75">
      <c r="A97" s="114">
        <v>5</v>
      </c>
      <c r="B97" s="50" t="s">
        <v>97</v>
      </c>
      <c r="C97" s="16"/>
      <c r="D97" s="16"/>
      <c r="E97" s="25"/>
      <c r="F97" s="25"/>
      <c r="G97" s="25">
        <f>E97+F97</f>
        <v>0</v>
      </c>
      <c r="H97" s="113">
        <f>G97*C97</f>
        <v>0</v>
      </c>
      <c r="J97" s="14"/>
      <c r="K97" s="14"/>
      <c r="M97" s="14"/>
      <c r="N97" s="14"/>
    </row>
    <row r="98" spans="1:14" ht="12.75">
      <c r="A98" s="114"/>
      <c r="B98" s="37" t="s">
        <v>6</v>
      </c>
      <c r="C98" s="16"/>
      <c r="D98" s="16"/>
      <c r="E98" s="18"/>
      <c r="F98" s="19"/>
      <c r="G98" s="39"/>
      <c r="H98" s="119">
        <f>SUM(H93:H97)</f>
        <v>0</v>
      </c>
      <c r="J98" s="14"/>
      <c r="K98" s="14"/>
      <c r="M98" s="14"/>
      <c r="N98" s="14"/>
    </row>
    <row r="99" spans="1:14" ht="12.75">
      <c r="A99" s="114"/>
      <c r="B99" s="21" t="s">
        <v>42</v>
      </c>
      <c r="C99" s="16"/>
      <c r="D99" s="16"/>
      <c r="E99" s="18"/>
      <c r="F99" s="19"/>
      <c r="G99" s="39"/>
      <c r="H99" s="115"/>
      <c r="J99" s="14"/>
      <c r="K99" s="14"/>
      <c r="M99" s="14"/>
      <c r="N99" s="14"/>
    </row>
    <row r="100" spans="1:14" ht="12.75">
      <c r="A100" s="114">
        <v>1</v>
      </c>
      <c r="B100" s="48" t="s">
        <v>72</v>
      </c>
      <c r="C100" s="16"/>
      <c r="D100" s="16"/>
      <c r="E100" s="25"/>
      <c r="F100" s="25"/>
      <c r="G100" s="25">
        <f>E100+F100</f>
        <v>0</v>
      </c>
      <c r="H100" s="113">
        <f>G100*C100</f>
        <v>0</v>
      </c>
      <c r="J100" s="14"/>
      <c r="K100" s="14"/>
      <c r="M100" s="14"/>
      <c r="N100" s="14"/>
    </row>
    <row r="101" spans="1:14" ht="12.75">
      <c r="A101" s="114">
        <v>2</v>
      </c>
      <c r="B101" s="48" t="s">
        <v>57</v>
      </c>
      <c r="C101" s="16"/>
      <c r="D101" s="16"/>
      <c r="E101" s="25"/>
      <c r="F101" s="25"/>
      <c r="G101" s="25">
        <f>E101+F101</f>
        <v>0</v>
      </c>
      <c r="H101" s="113">
        <f>G101*C101</f>
        <v>0</v>
      </c>
      <c r="J101" s="14"/>
      <c r="K101" s="14"/>
      <c r="M101" s="14"/>
      <c r="N101" s="14"/>
    </row>
    <row r="102" spans="1:14" ht="12.75">
      <c r="A102" s="114"/>
      <c r="B102" s="37" t="s">
        <v>6</v>
      </c>
      <c r="C102" s="16"/>
      <c r="D102" s="16"/>
      <c r="E102" s="18"/>
      <c r="F102" s="19"/>
      <c r="G102" s="39"/>
      <c r="H102" s="119">
        <f>SUM(H100:H101)</f>
        <v>0</v>
      </c>
      <c r="J102" s="14"/>
      <c r="K102" s="14"/>
      <c r="M102" s="14"/>
      <c r="N102" s="14"/>
    </row>
    <row r="103" spans="1:14" ht="12.75">
      <c r="A103" s="114"/>
      <c r="B103" s="51" t="s">
        <v>43</v>
      </c>
      <c r="C103" s="16"/>
      <c r="D103" s="16"/>
      <c r="E103" s="18"/>
      <c r="F103" s="19"/>
      <c r="G103" s="22"/>
      <c r="H103" s="115"/>
      <c r="J103" s="14"/>
      <c r="K103" s="14"/>
      <c r="M103" s="14"/>
      <c r="N103" s="14"/>
    </row>
    <row r="104" spans="1:14" ht="12.75">
      <c r="A104" s="114">
        <v>1</v>
      </c>
      <c r="B104" s="52" t="s">
        <v>83</v>
      </c>
      <c r="C104" s="16"/>
      <c r="D104" s="16"/>
      <c r="E104" s="25"/>
      <c r="F104" s="25"/>
      <c r="G104" s="25">
        <f>E104+F104</f>
        <v>0</v>
      </c>
      <c r="H104" s="113">
        <f>G104*C104</f>
        <v>0</v>
      </c>
      <c r="J104" s="14"/>
      <c r="K104" s="14"/>
      <c r="M104" s="14"/>
      <c r="N104" s="14"/>
    </row>
    <row r="105" spans="1:14" ht="12.75">
      <c r="A105" s="114">
        <v>2</v>
      </c>
      <c r="B105" s="52" t="s">
        <v>55</v>
      </c>
      <c r="C105" s="16"/>
      <c r="D105" s="16"/>
      <c r="E105" s="25"/>
      <c r="F105" s="25"/>
      <c r="G105" s="25">
        <f>E105+F105</f>
        <v>0</v>
      </c>
      <c r="H105" s="113">
        <f>G105*C105</f>
        <v>0</v>
      </c>
      <c r="J105" s="14"/>
      <c r="K105" s="14"/>
      <c r="M105" s="14"/>
      <c r="N105" s="14"/>
    </row>
    <row r="106" spans="1:14" ht="12.75">
      <c r="A106" s="114">
        <v>3</v>
      </c>
      <c r="B106" s="52" t="s">
        <v>56</v>
      </c>
      <c r="C106" s="16"/>
      <c r="D106" s="16"/>
      <c r="E106" s="25"/>
      <c r="F106" s="25"/>
      <c r="G106" s="25">
        <f>E106+F106</f>
        <v>0</v>
      </c>
      <c r="H106" s="113">
        <f>G106*C106</f>
        <v>0</v>
      </c>
      <c r="J106" s="14"/>
      <c r="K106" s="14"/>
      <c r="M106" s="14"/>
      <c r="N106" s="14"/>
    </row>
    <row r="107" spans="1:14" ht="12.75">
      <c r="A107" s="114">
        <v>4</v>
      </c>
      <c r="B107" s="52" t="s">
        <v>57</v>
      </c>
      <c r="C107" s="16"/>
      <c r="D107" s="16"/>
      <c r="E107" s="25"/>
      <c r="F107" s="25"/>
      <c r="G107" s="25">
        <f>E107+F107</f>
        <v>0</v>
      </c>
      <c r="H107" s="113">
        <f>G107*C107</f>
        <v>0</v>
      </c>
      <c r="J107" s="14"/>
      <c r="K107" s="14"/>
      <c r="M107" s="14"/>
      <c r="N107" s="14"/>
    </row>
    <row r="108" spans="1:14" ht="13.5" thickBot="1">
      <c r="A108" s="123"/>
      <c r="B108" s="124" t="s">
        <v>6</v>
      </c>
      <c r="C108" s="125"/>
      <c r="D108" s="125"/>
      <c r="E108" s="126"/>
      <c r="F108" s="145"/>
      <c r="G108" s="128"/>
      <c r="H108" s="129">
        <f>SUM(H104:H107)</f>
        <v>0</v>
      </c>
      <c r="J108" s="14"/>
      <c r="K108" s="14"/>
      <c r="M108" s="14"/>
      <c r="N108" s="14"/>
    </row>
    <row r="109" spans="1:14" ht="12.75">
      <c r="A109" s="130"/>
      <c r="B109" s="131"/>
      <c r="C109" s="130"/>
      <c r="D109" s="130"/>
      <c r="E109" s="132"/>
      <c r="F109" s="133"/>
      <c r="G109" s="134"/>
      <c r="H109" s="57"/>
      <c r="J109" s="14"/>
      <c r="K109" s="14"/>
      <c r="M109" s="14"/>
      <c r="N109" s="14"/>
    </row>
    <row r="110" spans="1:14" ht="12.75">
      <c r="A110" s="130"/>
      <c r="B110" s="131"/>
      <c r="C110" s="130"/>
      <c r="D110" s="130"/>
      <c r="E110" s="132"/>
      <c r="F110" s="133"/>
      <c r="G110" s="134"/>
      <c r="H110" s="57"/>
      <c r="J110" s="14"/>
      <c r="K110" s="14"/>
      <c r="M110" s="14"/>
      <c r="N110" s="14"/>
    </row>
    <row r="111" spans="1:14" ht="12.75">
      <c r="A111" s="130"/>
      <c r="B111" s="131"/>
      <c r="C111" s="130"/>
      <c r="D111" s="130"/>
      <c r="E111" s="132"/>
      <c r="F111" s="133"/>
      <c r="G111" s="134"/>
      <c r="H111" s="57"/>
      <c r="J111" s="14"/>
      <c r="K111" s="14"/>
      <c r="M111" s="14"/>
      <c r="N111" s="14"/>
    </row>
    <row r="112" spans="1:14" ht="13.5" thickBot="1">
      <c r="A112" s="130"/>
      <c r="B112" s="131"/>
      <c r="C112" s="130"/>
      <c r="D112" s="130"/>
      <c r="E112" s="132"/>
      <c r="F112" s="133"/>
      <c r="G112" s="134"/>
      <c r="H112" s="57"/>
      <c r="J112" s="14"/>
      <c r="K112" s="14"/>
      <c r="M112" s="14"/>
      <c r="N112" s="14"/>
    </row>
    <row r="113" spans="1:14" ht="12.75">
      <c r="A113" s="138"/>
      <c r="B113" s="146" t="s">
        <v>44</v>
      </c>
      <c r="C113" s="140"/>
      <c r="D113" s="140"/>
      <c r="E113" s="141"/>
      <c r="F113" s="147"/>
      <c r="G113" s="143"/>
      <c r="H113" s="144"/>
      <c r="J113" s="14"/>
      <c r="K113" s="14"/>
      <c r="M113" s="14"/>
      <c r="N113" s="14"/>
    </row>
    <row r="114" spans="1:14" ht="12.75">
      <c r="A114" s="114">
        <v>1</v>
      </c>
      <c r="B114" s="24" t="s">
        <v>26</v>
      </c>
      <c r="C114" s="16"/>
      <c r="D114" s="16"/>
      <c r="E114" s="18"/>
      <c r="F114" s="19"/>
      <c r="G114" s="25">
        <f>E114+F114</f>
        <v>0</v>
      </c>
      <c r="H114" s="113">
        <f>G114*C114</f>
        <v>0</v>
      </c>
      <c r="J114" s="14"/>
      <c r="K114" s="14"/>
      <c r="M114" s="14"/>
      <c r="N114" s="14"/>
    </row>
    <row r="115" spans="1:14" ht="12.75">
      <c r="A115" s="114">
        <v>2</v>
      </c>
      <c r="B115" s="24" t="s">
        <v>27</v>
      </c>
      <c r="C115" s="16"/>
      <c r="D115" s="16"/>
      <c r="E115" s="18"/>
      <c r="F115" s="19"/>
      <c r="G115" s="25">
        <f>E115+F115</f>
        <v>0</v>
      </c>
      <c r="H115" s="113">
        <f>G115*C115</f>
        <v>0</v>
      </c>
      <c r="J115" s="14"/>
      <c r="K115" s="14"/>
      <c r="M115" s="14"/>
      <c r="N115" s="14"/>
    </row>
    <row r="116" spans="1:14" ht="12.75">
      <c r="A116" s="114">
        <v>3</v>
      </c>
      <c r="B116" s="24" t="s">
        <v>57</v>
      </c>
      <c r="C116" s="16"/>
      <c r="D116" s="16"/>
      <c r="E116" s="18"/>
      <c r="F116" s="19"/>
      <c r="G116" s="25">
        <f>E116+F116</f>
        <v>0</v>
      </c>
      <c r="H116" s="113">
        <f>G116*C116</f>
        <v>0</v>
      </c>
      <c r="J116" s="14"/>
      <c r="K116" s="14"/>
      <c r="M116" s="14"/>
      <c r="N116" s="14"/>
    </row>
    <row r="117" spans="1:14" ht="12.75">
      <c r="A117" s="114"/>
      <c r="B117" s="37" t="s">
        <v>6</v>
      </c>
      <c r="C117" s="16"/>
      <c r="D117" s="16"/>
      <c r="E117" s="18"/>
      <c r="F117" s="19"/>
      <c r="G117" s="39"/>
      <c r="H117" s="119">
        <f>SUM(H114:H116)</f>
        <v>0</v>
      </c>
      <c r="J117" s="14"/>
      <c r="K117" s="14"/>
      <c r="M117" s="14"/>
      <c r="N117" s="14"/>
    </row>
    <row r="118" spans="1:14" ht="12.75">
      <c r="A118" s="116">
        <v>3</v>
      </c>
      <c r="B118" s="49" t="s">
        <v>8</v>
      </c>
      <c r="C118" s="16"/>
      <c r="D118" s="16"/>
      <c r="E118" s="18"/>
      <c r="F118" s="19"/>
      <c r="G118" s="22"/>
      <c r="H118" s="115"/>
      <c r="J118" s="14"/>
      <c r="K118" s="14"/>
      <c r="M118" s="14"/>
      <c r="N118" s="14"/>
    </row>
    <row r="119" spans="1:14" ht="12.75">
      <c r="A119" s="114"/>
      <c r="B119" s="51" t="s">
        <v>22</v>
      </c>
      <c r="C119" s="16"/>
      <c r="D119" s="16"/>
      <c r="E119" s="18"/>
      <c r="F119" s="19"/>
      <c r="G119" s="22"/>
      <c r="H119" s="115"/>
      <c r="J119" s="14"/>
      <c r="K119" s="14"/>
      <c r="M119" s="14"/>
      <c r="N119" s="14"/>
    </row>
    <row r="120" spans="1:14" ht="12.75">
      <c r="A120" s="114">
        <v>1</v>
      </c>
      <c r="B120" s="53" t="s">
        <v>21</v>
      </c>
      <c r="C120" s="16"/>
      <c r="D120" s="16"/>
      <c r="E120" s="25"/>
      <c r="F120" s="25"/>
      <c r="G120" s="25">
        <f aca="true" t="shared" si="4" ref="G120:G126">E120+F120</f>
        <v>0</v>
      </c>
      <c r="H120" s="113">
        <f aca="true" t="shared" si="5" ref="H120:H126">G120*C120</f>
        <v>0</v>
      </c>
      <c r="I120" s="106"/>
      <c r="J120" s="106"/>
      <c r="K120" s="106"/>
      <c r="M120" s="14"/>
      <c r="N120" s="14"/>
    </row>
    <row r="121" spans="1:14" ht="12.75">
      <c r="A121" s="114">
        <v>2</v>
      </c>
      <c r="B121" s="53" t="s">
        <v>116</v>
      </c>
      <c r="C121" s="16"/>
      <c r="D121" s="16"/>
      <c r="E121" s="18"/>
      <c r="F121" s="19"/>
      <c r="G121" s="25">
        <f t="shared" si="4"/>
        <v>0</v>
      </c>
      <c r="H121" s="113">
        <f t="shared" si="5"/>
        <v>0</v>
      </c>
      <c r="I121" s="106"/>
      <c r="J121" s="106"/>
      <c r="K121" s="106"/>
      <c r="M121" s="14"/>
      <c r="N121" s="14"/>
    </row>
    <row r="122" spans="1:14" ht="12.75">
      <c r="A122" s="114">
        <v>3</v>
      </c>
      <c r="B122" s="53" t="s">
        <v>98</v>
      </c>
      <c r="C122" s="16"/>
      <c r="D122" s="16"/>
      <c r="E122" s="18"/>
      <c r="F122" s="19"/>
      <c r="G122" s="25">
        <f t="shared" si="4"/>
        <v>0</v>
      </c>
      <c r="H122" s="113">
        <f t="shared" si="5"/>
        <v>0</v>
      </c>
      <c r="J122" s="14"/>
      <c r="K122" s="14"/>
      <c r="M122" s="14"/>
      <c r="N122" s="14"/>
    </row>
    <row r="123" spans="1:14" ht="12.75">
      <c r="A123" s="114">
        <v>4</v>
      </c>
      <c r="B123" s="53" t="s">
        <v>45</v>
      </c>
      <c r="C123" s="16"/>
      <c r="D123" s="16"/>
      <c r="E123" s="18"/>
      <c r="F123" s="19"/>
      <c r="G123" s="25">
        <f t="shared" si="4"/>
        <v>0</v>
      </c>
      <c r="H123" s="113">
        <f t="shared" si="5"/>
        <v>0</v>
      </c>
      <c r="J123" s="14"/>
      <c r="K123" s="14"/>
      <c r="M123" s="14"/>
      <c r="N123" s="14"/>
    </row>
    <row r="124" spans="1:14" ht="12.75">
      <c r="A124" s="114">
        <v>5</v>
      </c>
      <c r="B124" s="53" t="s">
        <v>46</v>
      </c>
      <c r="C124" s="16"/>
      <c r="D124" s="16"/>
      <c r="E124" s="18"/>
      <c r="F124" s="19"/>
      <c r="G124" s="25">
        <f>E124+F124</f>
        <v>0</v>
      </c>
      <c r="H124" s="113">
        <f>G124*C124</f>
        <v>0</v>
      </c>
      <c r="J124" s="14"/>
      <c r="K124" s="14"/>
      <c r="M124" s="14"/>
      <c r="N124" s="14"/>
    </row>
    <row r="125" spans="1:14" ht="12.75">
      <c r="A125" s="114">
        <v>6</v>
      </c>
      <c r="B125" s="53" t="s">
        <v>47</v>
      </c>
      <c r="C125" s="16"/>
      <c r="D125" s="16"/>
      <c r="E125" s="18"/>
      <c r="F125" s="19"/>
      <c r="G125" s="25">
        <f t="shared" si="4"/>
        <v>0</v>
      </c>
      <c r="H125" s="113">
        <f t="shared" si="5"/>
        <v>0</v>
      </c>
      <c r="J125" s="14"/>
      <c r="M125" s="14"/>
      <c r="N125" s="14"/>
    </row>
    <row r="126" spans="1:14" ht="12.75">
      <c r="A126" s="114">
        <v>7</v>
      </c>
      <c r="B126" s="53" t="s">
        <v>57</v>
      </c>
      <c r="C126" s="16"/>
      <c r="D126" s="16"/>
      <c r="E126" s="18"/>
      <c r="F126" s="19"/>
      <c r="G126" s="25">
        <f t="shared" si="4"/>
        <v>0</v>
      </c>
      <c r="H126" s="113">
        <f t="shared" si="5"/>
        <v>0</v>
      </c>
      <c r="J126" s="14"/>
      <c r="K126" s="14"/>
      <c r="M126" s="14"/>
      <c r="N126" s="14"/>
    </row>
    <row r="127" spans="1:14" ht="12.75">
      <c r="A127" s="114"/>
      <c r="B127" s="37" t="s">
        <v>6</v>
      </c>
      <c r="C127" s="16"/>
      <c r="D127" s="16"/>
      <c r="E127" s="18"/>
      <c r="F127" s="19"/>
      <c r="G127" s="39"/>
      <c r="H127" s="119">
        <f>SUM(H120:H126)</f>
        <v>0</v>
      </c>
      <c r="J127" s="14"/>
      <c r="K127" s="14"/>
      <c r="M127" s="14"/>
      <c r="N127" s="14"/>
    </row>
    <row r="128" spans="1:14" ht="12.75">
      <c r="A128" s="114"/>
      <c r="B128" s="51" t="s">
        <v>19</v>
      </c>
      <c r="C128" s="16"/>
      <c r="D128" s="16"/>
      <c r="E128" s="18"/>
      <c r="F128" s="19"/>
      <c r="G128" s="39"/>
      <c r="H128" s="115"/>
      <c r="J128" s="14"/>
      <c r="K128" s="14"/>
      <c r="M128" s="14"/>
      <c r="N128" s="14"/>
    </row>
    <row r="129" spans="1:8" s="14" customFormat="1" ht="12.75">
      <c r="A129" s="117">
        <v>1</v>
      </c>
      <c r="B129" s="50" t="s">
        <v>159</v>
      </c>
      <c r="C129" s="23"/>
      <c r="D129" s="23"/>
      <c r="E129" s="15"/>
      <c r="F129" s="25"/>
      <c r="G129" s="25">
        <f>E129+F129</f>
        <v>0</v>
      </c>
      <c r="H129" s="113">
        <f>G129*C129</f>
        <v>0</v>
      </c>
    </row>
    <row r="130" spans="1:8" s="14" customFormat="1" ht="12.75">
      <c r="A130" s="117">
        <v>2</v>
      </c>
      <c r="B130" s="50" t="s">
        <v>49</v>
      </c>
      <c r="C130" s="23"/>
      <c r="D130" s="23"/>
      <c r="E130" s="15"/>
      <c r="F130" s="25"/>
      <c r="G130" s="25">
        <f>E130+F130</f>
        <v>0</v>
      </c>
      <c r="H130" s="113">
        <f>G130*C130</f>
        <v>0</v>
      </c>
    </row>
    <row r="131" spans="1:8" s="14" customFormat="1" ht="12.75">
      <c r="A131" s="117">
        <v>3</v>
      </c>
      <c r="B131" s="50" t="s">
        <v>99</v>
      </c>
      <c r="C131" s="23"/>
      <c r="D131" s="23"/>
      <c r="E131" s="15"/>
      <c r="F131" s="25"/>
      <c r="G131" s="25">
        <f>E131+F131</f>
        <v>0</v>
      </c>
      <c r="H131" s="113">
        <f>G131*C131</f>
        <v>0</v>
      </c>
    </row>
    <row r="132" spans="1:8" s="14" customFormat="1" ht="12.75">
      <c r="A132" s="117">
        <v>4</v>
      </c>
      <c r="B132" s="50" t="s">
        <v>84</v>
      </c>
      <c r="C132" s="23"/>
      <c r="D132" s="23"/>
      <c r="E132" s="15"/>
      <c r="F132" s="25"/>
      <c r="G132" s="25">
        <f>E132+F132</f>
        <v>0</v>
      </c>
      <c r="H132" s="113">
        <f>G132*C132</f>
        <v>0</v>
      </c>
    </row>
    <row r="133" spans="1:8" s="14" customFormat="1" ht="12.75">
      <c r="A133" s="117">
        <v>5</v>
      </c>
      <c r="B133" s="50" t="s">
        <v>57</v>
      </c>
      <c r="C133" s="23"/>
      <c r="D133" s="23"/>
      <c r="E133" s="18"/>
      <c r="F133" s="25"/>
      <c r="G133" s="25">
        <f>E133+F133</f>
        <v>0</v>
      </c>
      <c r="H133" s="113">
        <f>G133*C133</f>
        <v>0</v>
      </c>
    </row>
    <row r="134" spans="1:14" ht="12.75">
      <c r="A134" s="114"/>
      <c r="B134" s="37" t="s">
        <v>6</v>
      </c>
      <c r="C134" s="16"/>
      <c r="D134" s="16"/>
      <c r="E134" s="18"/>
      <c r="F134" s="19"/>
      <c r="G134" s="39"/>
      <c r="H134" s="119">
        <f>SUM(H129:H133)</f>
        <v>0</v>
      </c>
      <c r="J134" s="14"/>
      <c r="K134" s="14"/>
      <c r="M134" s="14"/>
      <c r="N134" s="14"/>
    </row>
    <row r="135" spans="1:14" ht="12.75">
      <c r="A135" s="114"/>
      <c r="B135" s="51" t="s">
        <v>60</v>
      </c>
      <c r="C135" s="16"/>
      <c r="D135" s="16"/>
      <c r="E135" s="18"/>
      <c r="F135" s="19"/>
      <c r="G135" s="22"/>
      <c r="H135" s="115"/>
      <c r="J135" s="14"/>
      <c r="K135" s="14"/>
      <c r="M135" s="14"/>
      <c r="N135" s="14"/>
    </row>
    <row r="136" spans="1:10" s="14" customFormat="1" ht="12.75">
      <c r="A136" s="117">
        <v>1</v>
      </c>
      <c r="B136" s="50" t="s">
        <v>48</v>
      </c>
      <c r="C136" s="23"/>
      <c r="D136" s="23"/>
      <c r="E136" s="15"/>
      <c r="F136" s="25"/>
      <c r="G136" s="25">
        <f>E136+F136</f>
        <v>0</v>
      </c>
      <c r="H136" s="113">
        <f>G136*C136</f>
        <v>0</v>
      </c>
      <c r="I136" s="106"/>
      <c r="J136" s="106"/>
    </row>
    <row r="137" spans="1:14" ht="12.75">
      <c r="A137" s="114">
        <v>2</v>
      </c>
      <c r="B137" s="50" t="s">
        <v>158</v>
      </c>
      <c r="C137" s="16"/>
      <c r="D137" s="16"/>
      <c r="E137" s="18"/>
      <c r="F137" s="19"/>
      <c r="G137" s="25">
        <f>E137+F137</f>
        <v>0</v>
      </c>
      <c r="H137" s="113">
        <f>G137*C137</f>
        <v>0</v>
      </c>
      <c r="I137" s="72"/>
      <c r="J137" s="72"/>
      <c r="K137" s="14"/>
      <c r="M137" s="14"/>
      <c r="N137" s="14"/>
    </row>
    <row r="138" spans="1:14" ht="12.75">
      <c r="A138" s="114">
        <v>3</v>
      </c>
      <c r="B138" s="50" t="s">
        <v>59</v>
      </c>
      <c r="C138" s="16"/>
      <c r="D138" s="16"/>
      <c r="E138" s="18"/>
      <c r="F138" s="19"/>
      <c r="G138" s="25">
        <f>E138+F138</f>
        <v>0</v>
      </c>
      <c r="H138" s="113">
        <f>G138*C138</f>
        <v>0</v>
      </c>
      <c r="I138" s="106"/>
      <c r="J138" s="106"/>
      <c r="K138" s="14"/>
      <c r="M138" s="14"/>
      <c r="N138" s="14"/>
    </row>
    <row r="139" spans="1:14" ht="12.75">
      <c r="A139" s="114"/>
      <c r="B139" s="37" t="s">
        <v>6</v>
      </c>
      <c r="C139" s="16"/>
      <c r="D139" s="16"/>
      <c r="E139" s="18"/>
      <c r="F139" s="19"/>
      <c r="G139" s="39"/>
      <c r="H139" s="119">
        <f>SUM(H136:H138)</f>
        <v>0</v>
      </c>
      <c r="J139" s="14"/>
      <c r="K139" s="14"/>
      <c r="M139" s="14"/>
      <c r="N139" s="14"/>
    </row>
    <row r="140" spans="1:14" ht="12.75">
      <c r="A140" s="114"/>
      <c r="B140" s="51" t="s">
        <v>61</v>
      </c>
      <c r="C140" s="16"/>
      <c r="D140" s="16"/>
      <c r="E140" s="18"/>
      <c r="F140" s="19"/>
      <c r="G140" s="22"/>
      <c r="H140" s="119"/>
      <c r="J140" s="14"/>
      <c r="K140" s="14"/>
      <c r="M140" s="14"/>
      <c r="N140" s="14"/>
    </row>
    <row r="141" spans="1:14" ht="12.75">
      <c r="A141" s="114">
        <v>1</v>
      </c>
      <c r="B141" s="50" t="s">
        <v>50</v>
      </c>
      <c r="C141" s="16"/>
      <c r="D141" s="16"/>
      <c r="E141" s="18"/>
      <c r="F141" s="19"/>
      <c r="G141" s="25">
        <f>E141+F141</f>
        <v>0</v>
      </c>
      <c r="H141" s="113">
        <f>G141*C141</f>
        <v>0</v>
      </c>
      <c r="J141" s="14"/>
      <c r="K141" s="14"/>
      <c r="M141" s="14"/>
      <c r="N141" s="14"/>
    </row>
    <row r="142" spans="1:14" ht="12.75">
      <c r="A142" s="114"/>
      <c r="B142" s="37" t="s">
        <v>6</v>
      </c>
      <c r="C142" s="16"/>
      <c r="D142" s="16"/>
      <c r="E142" s="18"/>
      <c r="F142" s="19"/>
      <c r="G142" s="39"/>
      <c r="H142" s="119">
        <f>SUM(H141)</f>
        <v>0</v>
      </c>
      <c r="J142" s="14"/>
      <c r="K142" s="14"/>
      <c r="M142" s="14"/>
      <c r="N142" s="14"/>
    </row>
    <row r="143" spans="1:14" ht="12.75">
      <c r="A143" s="114"/>
      <c r="B143" s="21" t="s">
        <v>102</v>
      </c>
      <c r="C143" s="16"/>
      <c r="D143" s="16"/>
      <c r="E143" s="18"/>
      <c r="F143" s="19"/>
      <c r="G143" s="39"/>
      <c r="H143" s="119"/>
      <c r="J143" s="14"/>
      <c r="K143" s="14"/>
      <c r="M143" s="14"/>
      <c r="N143" s="14"/>
    </row>
    <row r="144" spans="1:14" ht="12.75">
      <c r="A144" s="114">
        <v>1</v>
      </c>
      <c r="B144" s="54" t="s">
        <v>101</v>
      </c>
      <c r="C144" s="64"/>
      <c r="D144" s="64"/>
      <c r="E144" s="65"/>
      <c r="F144" s="66"/>
      <c r="G144" s="25">
        <f>E144+F144</f>
        <v>0</v>
      </c>
      <c r="H144" s="113">
        <f>G144*C144</f>
        <v>0</v>
      </c>
      <c r="J144" s="14"/>
      <c r="K144" s="14"/>
      <c r="M144" s="14"/>
      <c r="N144" s="14"/>
    </row>
    <row r="145" spans="1:14" ht="12.75">
      <c r="A145" s="114">
        <v>2</v>
      </c>
      <c r="B145" s="54" t="s">
        <v>103</v>
      </c>
      <c r="C145" s="64"/>
      <c r="D145" s="64"/>
      <c r="E145" s="65"/>
      <c r="F145" s="66"/>
      <c r="G145" s="25">
        <f>E145+F145</f>
        <v>0</v>
      </c>
      <c r="H145" s="113">
        <f>G145*C145</f>
        <v>0</v>
      </c>
      <c r="J145" s="14"/>
      <c r="K145" s="14"/>
      <c r="M145" s="14"/>
      <c r="N145" s="14"/>
    </row>
    <row r="146" spans="1:14" ht="12.75">
      <c r="A146" s="114">
        <v>3</v>
      </c>
      <c r="B146" s="54" t="s">
        <v>104</v>
      </c>
      <c r="C146" s="64"/>
      <c r="D146" s="64"/>
      <c r="E146" s="65"/>
      <c r="F146" s="66"/>
      <c r="G146" s="25">
        <f>E146+F146</f>
        <v>0</v>
      </c>
      <c r="H146" s="113">
        <f>G146*C146</f>
        <v>0</v>
      </c>
      <c r="J146" s="14"/>
      <c r="K146" s="14"/>
      <c r="M146" s="14"/>
      <c r="N146" s="14"/>
    </row>
    <row r="147" spans="1:14" ht="12.75">
      <c r="A147" s="114">
        <v>4</v>
      </c>
      <c r="B147" s="54" t="s">
        <v>105</v>
      </c>
      <c r="C147" s="64"/>
      <c r="D147" s="64"/>
      <c r="E147" s="65"/>
      <c r="F147" s="66"/>
      <c r="G147" s="25">
        <f>E147+F147</f>
        <v>0</v>
      </c>
      <c r="H147" s="113">
        <f>G147*C147</f>
        <v>0</v>
      </c>
      <c r="J147" s="14"/>
      <c r="K147" s="14"/>
      <c r="M147" s="14"/>
      <c r="N147" s="14"/>
    </row>
    <row r="148" spans="1:14" ht="12.75">
      <c r="A148" s="114">
        <v>5</v>
      </c>
      <c r="B148" s="54" t="s">
        <v>107</v>
      </c>
      <c r="C148" s="64"/>
      <c r="D148" s="64"/>
      <c r="E148" s="65"/>
      <c r="F148" s="66"/>
      <c r="G148" s="25">
        <f>E148+F148</f>
        <v>0</v>
      </c>
      <c r="H148" s="113">
        <f>G148*C148</f>
        <v>0</v>
      </c>
      <c r="J148" s="14"/>
      <c r="K148" s="14"/>
      <c r="M148" s="14"/>
      <c r="N148" s="14"/>
    </row>
    <row r="149" spans="1:14" ht="13.5" thickBot="1">
      <c r="A149" s="123"/>
      <c r="B149" s="124" t="s">
        <v>6</v>
      </c>
      <c r="C149" s="125"/>
      <c r="D149" s="125"/>
      <c r="E149" s="126"/>
      <c r="F149" s="145"/>
      <c r="G149" s="128"/>
      <c r="H149" s="129">
        <f>SUM(H144:H148)</f>
        <v>0</v>
      </c>
      <c r="J149" s="14"/>
      <c r="K149" s="14"/>
      <c r="M149" s="14"/>
      <c r="N149" s="14"/>
    </row>
    <row r="150" spans="1:14" ht="13.5" thickBot="1">
      <c r="A150" s="130"/>
      <c r="B150" s="131"/>
      <c r="C150" s="130"/>
      <c r="D150" s="130"/>
      <c r="E150" s="132"/>
      <c r="F150" s="133"/>
      <c r="G150" s="134"/>
      <c r="H150" s="57"/>
      <c r="J150" s="14"/>
      <c r="K150" s="14"/>
      <c r="M150" s="14"/>
      <c r="N150" s="14"/>
    </row>
    <row r="151" spans="1:14" ht="12.75">
      <c r="A151" s="138"/>
      <c r="B151" s="139" t="s">
        <v>62</v>
      </c>
      <c r="C151" s="140"/>
      <c r="D151" s="140"/>
      <c r="E151" s="141"/>
      <c r="F151" s="147"/>
      <c r="G151" s="151"/>
      <c r="H151" s="148"/>
      <c r="J151" s="14"/>
      <c r="K151" s="14"/>
      <c r="M151" s="14"/>
      <c r="N151" s="14"/>
    </row>
    <row r="152" spans="1:14" ht="12.75">
      <c r="A152" s="114">
        <v>1</v>
      </c>
      <c r="B152" s="54" t="s">
        <v>63</v>
      </c>
      <c r="C152" s="16"/>
      <c r="D152" s="16"/>
      <c r="E152" s="18"/>
      <c r="F152" s="19"/>
      <c r="G152" s="25">
        <f>E152+F152</f>
        <v>0</v>
      </c>
      <c r="H152" s="113">
        <f>G152*C152</f>
        <v>0</v>
      </c>
      <c r="I152" s="106"/>
      <c r="J152" s="106"/>
      <c r="K152" s="14"/>
      <c r="M152" s="14"/>
      <c r="N152" s="14"/>
    </row>
    <row r="153" spans="1:14" ht="12.75">
      <c r="A153" s="114">
        <v>2</v>
      </c>
      <c r="B153" s="54" t="s">
        <v>85</v>
      </c>
      <c r="C153" s="16"/>
      <c r="D153" s="16"/>
      <c r="E153" s="18"/>
      <c r="F153" s="19"/>
      <c r="G153" s="25">
        <f>E153+F153</f>
        <v>0</v>
      </c>
      <c r="H153" s="113">
        <f>G153*C153</f>
        <v>0</v>
      </c>
      <c r="I153" s="106"/>
      <c r="J153" s="106"/>
      <c r="K153" s="14"/>
      <c r="M153" s="14"/>
      <c r="N153" s="14"/>
    </row>
    <row r="154" spans="1:8" ht="12.75">
      <c r="A154" s="114"/>
      <c r="B154" s="37" t="s">
        <v>6</v>
      </c>
      <c r="C154" s="16"/>
      <c r="D154" s="16"/>
      <c r="E154" s="18"/>
      <c r="F154" s="19"/>
      <c r="G154" s="39"/>
      <c r="H154" s="119">
        <f>SUM(H152:H153)</f>
        <v>0</v>
      </c>
    </row>
    <row r="155" spans="1:8" ht="12.75">
      <c r="A155" s="114"/>
      <c r="B155" s="49" t="s">
        <v>9</v>
      </c>
      <c r="C155" s="16"/>
      <c r="D155" s="16"/>
      <c r="E155" s="18"/>
      <c r="F155" s="19"/>
      <c r="G155" s="39"/>
      <c r="H155" s="152">
        <f>H14+H19+H26+H34+H42+H48+H66+H72+H79+H84+H91+H98+H102+H108+H117+H127+H134+H139+H142+H149+H154</f>
        <v>0</v>
      </c>
    </row>
    <row r="156" spans="1:8" s="30" customFormat="1" ht="12.75">
      <c r="A156" s="153"/>
      <c r="B156" s="55" t="s">
        <v>24</v>
      </c>
      <c r="C156" s="56"/>
      <c r="D156" s="55"/>
      <c r="E156" s="57"/>
      <c r="F156" s="57"/>
      <c r="G156" s="57"/>
      <c r="H156" s="154">
        <f>H155/100*18</f>
        <v>0</v>
      </c>
    </row>
    <row r="157" spans="1:8" s="30" customFormat="1" ht="12.75">
      <c r="A157" s="155"/>
      <c r="B157" s="58" t="s">
        <v>25</v>
      </c>
      <c r="C157" s="59"/>
      <c r="D157" s="58"/>
      <c r="E157" s="60"/>
      <c r="F157" s="60"/>
      <c r="G157" s="60"/>
      <c r="H157" s="156">
        <f>H155+H156</f>
        <v>0</v>
      </c>
    </row>
    <row r="158" spans="1:10" ht="12.75">
      <c r="A158" s="110"/>
      <c r="B158" s="2"/>
      <c r="C158" s="3"/>
      <c r="D158" s="2"/>
      <c r="E158" s="4"/>
      <c r="F158" s="4"/>
      <c r="G158" s="4"/>
      <c r="H158" s="111"/>
      <c r="J158" s="63"/>
    </row>
    <row r="159" spans="1:10" ht="12.75">
      <c r="A159" s="110"/>
      <c r="B159" s="2"/>
      <c r="C159" s="3"/>
      <c r="D159" s="2"/>
      <c r="E159" s="4"/>
      <c r="F159" s="4"/>
      <c r="G159" s="4"/>
      <c r="H159" s="111"/>
      <c r="J159" s="63"/>
    </row>
    <row r="160" spans="1:8" ht="12.75">
      <c r="A160" s="110"/>
      <c r="B160" s="2"/>
      <c r="C160" s="3"/>
      <c r="D160" s="2"/>
      <c r="E160" s="4"/>
      <c r="F160" s="4"/>
      <c r="G160" s="4"/>
      <c r="H160" s="111"/>
    </row>
    <row r="161" spans="1:8" ht="12.75">
      <c r="A161" s="110"/>
      <c r="B161" s="2" t="s">
        <v>108</v>
      </c>
      <c r="C161" s="3"/>
      <c r="D161" s="2"/>
      <c r="E161" s="4"/>
      <c r="F161" s="4"/>
      <c r="G161" s="4"/>
      <c r="H161" s="111"/>
    </row>
    <row r="162" spans="1:8" ht="12.75">
      <c r="A162" s="110"/>
      <c r="B162" s="2"/>
      <c r="C162" s="3"/>
      <c r="D162" s="2"/>
      <c r="E162" s="4"/>
      <c r="F162" s="4"/>
      <c r="G162" s="4"/>
      <c r="H162" s="111"/>
    </row>
    <row r="163" spans="1:8" ht="12.75">
      <c r="A163" s="110">
        <v>1</v>
      </c>
      <c r="B163" s="2" t="s">
        <v>157</v>
      </c>
      <c r="C163" s="3"/>
      <c r="D163" s="2"/>
      <c r="E163" s="4"/>
      <c r="F163" s="4"/>
      <c r="G163" s="4"/>
      <c r="H163" s="111"/>
    </row>
    <row r="164" spans="1:8" ht="12.75">
      <c r="A164" s="110">
        <v>2</v>
      </c>
      <c r="B164" s="2" t="s">
        <v>154</v>
      </c>
      <c r="C164" s="3"/>
      <c r="D164" s="2"/>
      <c r="E164" s="4"/>
      <c r="F164" s="4"/>
      <c r="G164" s="4"/>
      <c r="H164" s="111"/>
    </row>
    <row r="165" spans="1:8" ht="12.75">
      <c r="A165" s="110">
        <v>3</v>
      </c>
      <c r="B165" s="2" t="s">
        <v>155</v>
      </c>
      <c r="C165" s="3"/>
      <c r="D165" s="2"/>
      <c r="E165" s="4"/>
      <c r="F165" s="4"/>
      <c r="G165" s="4"/>
      <c r="H165" s="111"/>
    </row>
    <row r="166" spans="1:8" ht="12.75">
      <c r="A166" s="110">
        <v>4</v>
      </c>
      <c r="B166" s="2" t="s">
        <v>156</v>
      </c>
      <c r="C166" s="3"/>
      <c r="D166" s="2"/>
      <c r="E166" s="4"/>
      <c r="F166" s="4"/>
      <c r="G166" s="4"/>
      <c r="H166" s="111"/>
    </row>
    <row r="167" spans="1:8" ht="12.75">
      <c r="A167" s="110">
        <v>5</v>
      </c>
      <c r="B167" s="2" t="s">
        <v>125</v>
      </c>
      <c r="C167" s="3"/>
      <c r="D167" s="2"/>
      <c r="E167" s="4"/>
      <c r="F167" s="4"/>
      <c r="G167" s="4"/>
      <c r="H167" s="111"/>
    </row>
    <row r="168" spans="1:8" ht="12.75">
      <c r="A168" s="110"/>
      <c r="B168" s="2" t="s">
        <v>126</v>
      </c>
      <c r="C168" s="3"/>
      <c r="D168" s="2"/>
      <c r="E168" s="4"/>
      <c r="F168" s="4"/>
      <c r="G168" s="4"/>
      <c r="H168" s="111"/>
    </row>
    <row r="169" spans="1:8" ht="12.75">
      <c r="A169" s="110"/>
      <c r="B169" s="2" t="s">
        <v>127</v>
      </c>
      <c r="C169" s="3"/>
      <c r="D169" s="2"/>
      <c r="E169" s="4"/>
      <c r="F169" s="4"/>
      <c r="G169" s="4"/>
      <c r="H169" s="111"/>
    </row>
    <row r="170" spans="1:8" ht="12.75">
      <c r="A170" s="110"/>
      <c r="B170" s="2" t="s">
        <v>128</v>
      </c>
      <c r="C170" s="3"/>
      <c r="D170" s="2"/>
      <c r="E170" s="4"/>
      <c r="F170" s="4"/>
      <c r="G170" s="4"/>
      <c r="H170" s="111"/>
    </row>
    <row r="171" spans="1:8" ht="12.75">
      <c r="A171" s="110"/>
      <c r="B171" s="2" t="s">
        <v>129</v>
      </c>
      <c r="C171" s="3"/>
      <c r="D171" s="2"/>
      <c r="E171" s="4"/>
      <c r="F171" s="4"/>
      <c r="G171" s="4"/>
      <c r="H171" s="111"/>
    </row>
    <row r="172" spans="1:8" ht="12.75">
      <c r="A172" s="110"/>
      <c r="B172" s="2" t="s">
        <v>130</v>
      </c>
      <c r="C172" s="3"/>
      <c r="D172" s="2"/>
      <c r="E172" s="4"/>
      <c r="F172" s="4"/>
      <c r="G172" s="4"/>
      <c r="H172" s="111"/>
    </row>
    <row r="173" spans="1:8" ht="12.75">
      <c r="A173" s="110"/>
      <c r="B173" s="2" t="s">
        <v>131</v>
      </c>
      <c r="C173" s="3"/>
      <c r="D173" s="2"/>
      <c r="E173" s="4"/>
      <c r="F173" s="4"/>
      <c r="G173" s="4"/>
      <c r="H173" s="111"/>
    </row>
    <row r="174" spans="1:8" ht="12.75">
      <c r="A174" s="110"/>
      <c r="B174" s="2" t="s">
        <v>132</v>
      </c>
      <c r="C174" s="3"/>
      <c r="D174" s="2"/>
      <c r="E174" s="4"/>
      <c r="F174" s="4"/>
      <c r="G174" s="4"/>
      <c r="H174" s="111"/>
    </row>
    <row r="175" spans="1:8" ht="12.75">
      <c r="A175" s="110"/>
      <c r="B175" s="2"/>
      <c r="C175" s="3"/>
      <c r="D175" s="2"/>
      <c r="E175" s="4"/>
      <c r="F175" s="4"/>
      <c r="G175" s="4"/>
      <c r="H175" s="111"/>
    </row>
    <row r="176" spans="1:8" ht="12.75">
      <c r="A176" s="110"/>
      <c r="B176" s="2"/>
      <c r="C176" s="3"/>
      <c r="D176" s="2"/>
      <c r="E176" s="4"/>
      <c r="F176" s="4"/>
      <c r="G176" s="4"/>
      <c r="H176" s="111"/>
    </row>
    <row r="177" spans="1:8" ht="12.75">
      <c r="A177" s="110"/>
      <c r="B177" s="2"/>
      <c r="C177" s="3"/>
      <c r="D177" s="2"/>
      <c r="E177" s="4"/>
      <c r="F177" s="4"/>
      <c r="G177" s="4"/>
      <c r="H177" s="111"/>
    </row>
    <row r="178" spans="1:8" ht="12.75">
      <c r="A178" s="110"/>
      <c r="B178" s="2"/>
      <c r="C178" s="3"/>
      <c r="D178" s="2"/>
      <c r="E178" s="4"/>
      <c r="F178" s="4"/>
      <c r="G178" s="4"/>
      <c r="H178" s="111"/>
    </row>
    <row r="179" spans="1:8" ht="12.75">
      <c r="A179" s="110"/>
      <c r="B179" s="2"/>
      <c r="C179" s="3"/>
      <c r="D179" s="2"/>
      <c r="E179" s="4"/>
      <c r="F179" s="4"/>
      <c r="G179" s="4"/>
      <c r="H179" s="111"/>
    </row>
    <row r="180" spans="1:8" ht="12.75">
      <c r="A180" s="110"/>
      <c r="B180" s="2"/>
      <c r="C180" s="3"/>
      <c r="D180" s="2"/>
      <c r="E180" s="4"/>
      <c r="F180" s="4"/>
      <c r="G180" s="4"/>
      <c r="H180" s="111"/>
    </row>
    <row r="181" spans="1:8" ht="12.75">
      <c r="A181" s="110"/>
      <c r="B181" s="2"/>
      <c r="C181" s="3"/>
      <c r="D181" s="2"/>
      <c r="E181" s="4"/>
      <c r="F181" s="4"/>
      <c r="G181" s="4"/>
      <c r="H181" s="111"/>
    </row>
    <row r="182" spans="1:8" ht="12.75">
      <c r="A182" s="110"/>
      <c r="B182" s="2" t="s">
        <v>109</v>
      </c>
      <c r="C182" s="3"/>
      <c r="D182" s="2"/>
      <c r="E182" s="4"/>
      <c r="F182" s="4"/>
      <c r="G182" s="4"/>
      <c r="H182" s="111"/>
    </row>
    <row r="183" spans="1:8" ht="12.75">
      <c r="A183" s="110"/>
      <c r="B183" s="2"/>
      <c r="C183" s="3"/>
      <c r="D183" s="11"/>
      <c r="E183" s="4"/>
      <c r="F183" s="4"/>
      <c r="G183" s="4"/>
      <c r="H183" s="111"/>
    </row>
    <row r="184" spans="1:8" ht="12.75">
      <c r="A184" s="110"/>
      <c r="B184" s="2"/>
      <c r="C184" s="3"/>
      <c r="D184" s="11"/>
      <c r="E184" s="4"/>
      <c r="F184" s="4"/>
      <c r="G184" s="4"/>
      <c r="H184" s="111"/>
    </row>
    <row r="185" spans="1:8" ht="12.75">
      <c r="A185" s="110"/>
      <c r="B185" s="2"/>
      <c r="C185" s="3"/>
      <c r="D185" s="2"/>
      <c r="E185" s="4"/>
      <c r="F185" s="4"/>
      <c r="G185" s="4"/>
      <c r="H185" s="111"/>
    </row>
    <row r="186" spans="1:8" ht="12.75">
      <c r="A186" s="110"/>
      <c r="B186" s="2" t="s">
        <v>23</v>
      </c>
      <c r="C186" s="3"/>
      <c r="D186" s="2"/>
      <c r="E186" s="4"/>
      <c r="F186" s="4"/>
      <c r="G186" s="4"/>
      <c r="H186" s="111"/>
    </row>
    <row r="187" spans="1:8" ht="12.75">
      <c r="A187" s="110"/>
      <c r="B187" s="157" t="s">
        <v>110</v>
      </c>
      <c r="C187" s="3"/>
      <c r="D187" s="2"/>
      <c r="E187" s="4"/>
      <c r="F187" s="4"/>
      <c r="G187" s="4"/>
      <c r="H187" s="111"/>
    </row>
    <row r="188" spans="1:8" ht="13.5" thickBot="1">
      <c r="A188" s="158"/>
      <c r="B188" s="159" t="s">
        <v>111</v>
      </c>
      <c r="C188" s="160"/>
      <c r="D188" s="159"/>
      <c r="E188" s="161"/>
      <c r="F188" s="161"/>
      <c r="G188" s="161"/>
      <c r="H188" s="162"/>
    </row>
  </sheetData>
  <mergeCells count="4">
    <mergeCell ref="A4:B4"/>
    <mergeCell ref="C4:G4"/>
    <mergeCell ref="A5:D5"/>
    <mergeCell ref="E8:G8"/>
  </mergeCells>
  <hyperlinks>
    <hyperlink ref="B187" r:id="rId1" display="dmitri@atanay.ee"/>
  </hyperlinks>
  <printOptions horizontalCentered="1"/>
  <pageMargins left="0.7874015748031497" right="0.7874015748031497" top="0.7874015748031497" bottom="0.7874015748031497" header="0.5118110236220472" footer="0"/>
  <pageSetup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G19" sqref="G19"/>
    </sheetView>
  </sheetViews>
  <sheetFormatPr defaultColWidth="9.140625" defaultRowHeight="12.75"/>
  <cols>
    <col min="1" max="1" width="9.140625" style="69" customWidth="1"/>
    <col min="2" max="2" width="12.28125" style="70" customWidth="1"/>
    <col min="3" max="3" width="11.28125" style="0" bestFit="1" customWidth="1"/>
    <col min="4" max="4" width="13.8515625" style="0" customWidth="1"/>
    <col min="5" max="5" width="11.28125" style="0" bestFit="1" customWidth="1"/>
    <col min="6" max="6" width="11.28125" style="0" customWidth="1"/>
    <col min="7" max="7" width="13.00390625" style="0" customWidth="1"/>
    <col min="11" max="11" width="5.7109375" style="0" customWidth="1"/>
    <col min="13" max="13" width="5.421875" style="0" customWidth="1"/>
  </cols>
  <sheetData>
    <row r="1" spans="1:13" s="76" customFormat="1" ht="12.75">
      <c r="A1" s="80" t="s">
        <v>133</v>
      </c>
      <c r="B1" s="81" t="s">
        <v>134</v>
      </c>
      <c r="C1" s="181" t="s">
        <v>135</v>
      </c>
      <c r="D1" s="181"/>
      <c r="E1" s="181"/>
      <c r="F1" s="181"/>
      <c r="G1" s="181"/>
      <c r="H1" s="181"/>
      <c r="I1" s="181"/>
      <c r="J1" s="181"/>
      <c r="K1" s="181"/>
      <c r="L1" s="181"/>
      <c r="M1" s="182"/>
    </row>
    <row r="2" spans="1:13" ht="12.75">
      <c r="A2" s="82">
        <v>1</v>
      </c>
      <c r="B2" s="77">
        <v>96600</v>
      </c>
      <c r="C2" s="179" t="s">
        <v>136</v>
      </c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71" customFormat="1" ht="26.25" customHeight="1">
      <c r="A3" s="83">
        <v>2</v>
      </c>
      <c r="B3" s="78">
        <v>275000</v>
      </c>
      <c r="C3" s="183" t="s">
        <v>137</v>
      </c>
      <c r="D3" s="183"/>
      <c r="E3" s="183"/>
      <c r="F3" s="183"/>
      <c r="G3" s="183"/>
      <c r="H3" s="183"/>
      <c r="I3" s="183"/>
      <c r="J3" s="183"/>
      <c r="K3" s="183"/>
      <c r="L3" s="183"/>
      <c r="M3" s="184"/>
    </row>
    <row r="4" spans="1:13" ht="27" customHeight="1">
      <c r="A4" s="84">
        <v>3</v>
      </c>
      <c r="B4" s="79">
        <v>230000</v>
      </c>
      <c r="C4" s="183" t="s">
        <v>138</v>
      </c>
      <c r="D4" s="183"/>
      <c r="E4" s="183"/>
      <c r="F4" s="183"/>
      <c r="G4" s="183"/>
      <c r="H4" s="183"/>
      <c r="I4" s="183"/>
      <c r="J4" s="183"/>
      <c r="K4" s="183"/>
      <c r="L4" s="183"/>
      <c r="M4" s="184"/>
    </row>
    <row r="5" spans="1:13" ht="26.25" customHeight="1">
      <c r="A5" s="84">
        <v>4</v>
      </c>
      <c r="B5" s="79">
        <v>215000</v>
      </c>
      <c r="C5" s="183" t="s">
        <v>139</v>
      </c>
      <c r="D5" s="183"/>
      <c r="E5" s="183"/>
      <c r="F5" s="183"/>
      <c r="G5" s="183"/>
      <c r="H5" s="183"/>
      <c r="I5" s="183"/>
      <c r="J5" s="183"/>
      <c r="K5" s="183"/>
      <c r="L5" s="183"/>
      <c r="M5" s="184"/>
    </row>
    <row r="6" spans="1:13" ht="25.5" customHeight="1">
      <c r="A6" s="84">
        <v>5</v>
      </c>
      <c r="B6" s="79">
        <v>227000</v>
      </c>
      <c r="C6" s="183" t="s">
        <v>140</v>
      </c>
      <c r="D6" s="183"/>
      <c r="E6" s="183"/>
      <c r="F6" s="183"/>
      <c r="G6" s="183"/>
      <c r="H6" s="183"/>
      <c r="I6" s="183"/>
      <c r="J6" s="183"/>
      <c r="K6" s="183"/>
      <c r="L6" s="183"/>
      <c r="M6" s="184"/>
    </row>
    <row r="7" spans="1:13" ht="26.25" customHeight="1">
      <c r="A7" s="84">
        <v>6</v>
      </c>
      <c r="B7" s="79">
        <v>245000</v>
      </c>
      <c r="C7" s="183" t="s">
        <v>141</v>
      </c>
      <c r="D7" s="183"/>
      <c r="E7" s="183"/>
      <c r="F7" s="183"/>
      <c r="G7" s="183"/>
      <c r="H7" s="183"/>
      <c r="I7" s="183"/>
      <c r="J7" s="183"/>
      <c r="K7" s="183"/>
      <c r="L7" s="183"/>
      <c r="M7" s="184"/>
    </row>
    <row r="8" spans="1:13" ht="27" customHeight="1">
      <c r="A8" s="84">
        <v>7</v>
      </c>
      <c r="B8" s="79">
        <v>247000</v>
      </c>
      <c r="C8" s="183" t="s">
        <v>142</v>
      </c>
      <c r="D8" s="183"/>
      <c r="E8" s="183"/>
      <c r="F8" s="183"/>
      <c r="G8" s="183"/>
      <c r="H8" s="183"/>
      <c r="I8" s="183"/>
      <c r="J8" s="183"/>
      <c r="K8" s="183"/>
      <c r="L8" s="183"/>
      <c r="M8" s="184"/>
    </row>
    <row r="9" spans="1:13" ht="26.25" customHeight="1">
      <c r="A9" s="84">
        <v>8</v>
      </c>
      <c r="B9" s="79">
        <v>264000</v>
      </c>
      <c r="C9" s="183" t="s">
        <v>143</v>
      </c>
      <c r="D9" s="183"/>
      <c r="E9" s="183"/>
      <c r="F9" s="183"/>
      <c r="G9" s="183"/>
      <c r="H9" s="183"/>
      <c r="I9" s="183"/>
      <c r="J9" s="183"/>
      <c r="K9" s="183"/>
      <c r="L9" s="183"/>
      <c r="M9" s="184"/>
    </row>
    <row r="10" spans="1:13" ht="12.75">
      <c r="A10" s="84">
        <v>9</v>
      </c>
      <c r="B10" s="79">
        <f>2205911-B2-B3-B4-B5-B6-B7-B8-B9-B11</f>
        <v>185720</v>
      </c>
      <c r="C10" s="179" t="s">
        <v>144</v>
      </c>
      <c r="D10" s="179"/>
      <c r="E10" s="179"/>
      <c r="F10" s="179"/>
      <c r="G10" s="179"/>
      <c r="H10" s="179"/>
      <c r="I10" s="179"/>
      <c r="J10" s="179"/>
      <c r="K10" s="179"/>
      <c r="L10" s="179"/>
      <c r="M10" s="180"/>
    </row>
    <row r="11" spans="1:13" ht="13.5" thickBot="1">
      <c r="A11" s="85">
        <v>10</v>
      </c>
      <c r="B11" s="86">
        <v>220591</v>
      </c>
      <c r="C11" s="187" t="s">
        <v>145</v>
      </c>
      <c r="D11" s="187"/>
      <c r="E11" s="187"/>
      <c r="F11" s="187"/>
      <c r="G11" s="187"/>
      <c r="H11" s="187"/>
      <c r="I11" s="187"/>
      <c r="J11" s="187"/>
      <c r="K11" s="187"/>
      <c r="L11" s="187"/>
      <c r="M11" s="188"/>
    </row>
    <row r="12" ht="13.5" thickBot="1">
      <c r="A12" s="73"/>
    </row>
    <row r="13" spans="1:4" ht="13.5" thickBot="1">
      <c r="A13" s="185">
        <f>SUM(B2:B11)</f>
        <v>2205911</v>
      </c>
      <c r="B13" s="186"/>
      <c r="C13" s="74" t="s">
        <v>146</v>
      </c>
      <c r="D13" s="75"/>
    </row>
    <row r="14" ht="13.5" thickBot="1"/>
    <row r="15" spans="1:7" s="88" customFormat="1" ht="26.25" customHeight="1" thickBot="1">
      <c r="A15" s="101"/>
      <c r="B15" s="102" t="s">
        <v>147</v>
      </c>
      <c r="C15" s="103" t="s">
        <v>148</v>
      </c>
      <c r="D15" s="103" t="s">
        <v>149</v>
      </c>
      <c r="E15" s="103" t="s">
        <v>150</v>
      </c>
      <c r="F15" s="103"/>
      <c r="G15" s="104" t="s">
        <v>134</v>
      </c>
    </row>
    <row r="16" spans="1:7" s="69" customFormat="1" ht="12.75">
      <c r="A16" s="97">
        <v>1</v>
      </c>
      <c r="B16" s="98">
        <v>70920</v>
      </c>
      <c r="C16" s="99">
        <v>28370</v>
      </c>
      <c r="D16" s="99">
        <v>0</v>
      </c>
      <c r="E16" s="99">
        <v>25680</v>
      </c>
      <c r="F16" s="99" t="s">
        <v>151</v>
      </c>
      <c r="G16" s="100">
        <f>B16+E16+D16</f>
        <v>96600</v>
      </c>
    </row>
    <row r="17" spans="1:7" ht="12.75">
      <c r="A17" s="95">
        <v>2</v>
      </c>
      <c r="B17" s="93">
        <v>63360</v>
      </c>
      <c r="C17" s="77">
        <v>25345</v>
      </c>
      <c r="D17" s="89">
        <f>283681.35-B16-C16</f>
        <v>184391.34999999998</v>
      </c>
      <c r="E17" s="89">
        <v>27985</v>
      </c>
      <c r="F17" s="89" t="s">
        <v>152</v>
      </c>
      <c r="G17" s="90">
        <f aca="true" t="shared" si="0" ref="G17:G24">B17+E17+D17</f>
        <v>275736.35</v>
      </c>
    </row>
    <row r="18" spans="1:7" ht="12.75">
      <c r="A18" s="95">
        <v>3</v>
      </c>
      <c r="B18" s="93">
        <v>65345</v>
      </c>
      <c r="C18" s="77">
        <v>26140</v>
      </c>
      <c r="D18" s="89">
        <f>253435.91-B17-C17</f>
        <v>164730.91</v>
      </c>
      <c r="E18" s="89"/>
      <c r="F18" s="89"/>
      <c r="G18" s="90">
        <f t="shared" si="0"/>
        <v>230075.91</v>
      </c>
    </row>
    <row r="19" spans="1:7" ht="12.75">
      <c r="A19" s="95">
        <v>4</v>
      </c>
      <c r="B19" s="93">
        <v>71600</v>
      </c>
      <c r="C19" s="77">
        <v>28640</v>
      </c>
      <c r="D19" s="89">
        <f>261373.55-B18-C18-E16</f>
        <v>144208.55</v>
      </c>
      <c r="E19" s="89"/>
      <c r="F19" s="89"/>
      <c r="G19" s="90">
        <f t="shared" si="0"/>
        <v>215808.55</v>
      </c>
    </row>
    <row r="20" spans="1:7" ht="12.75">
      <c r="A20" s="95">
        <v>5</v>
      </c>
      <c r="B20" s="93">
        <v>68780</v>
      </c>
      <c r="C20" s="77">
        <v>27510</v>
      </c>
      <c r="D20" s="89">
        <f>286411.03-B19-C19-E17</f>
        <v>158186.03000000003</v>
      </c>
      <c r="E20" s="89"/>
      <c r="F20" s="89"/>
      <c r="G20" s="90">
        <f t="shared" si="0"/>
        <v>226966.03000000003</v>
      </c>
    </row>
    <row r="21" spans="1:7" ht="12.75">
      <c r="A21" s="95">
        <v>6</v>
      </c>
      <c r="B21" s="93">
        <v>66350</v>
      </c>
      <c r="C21" s="77">
        <v>26540</v>
      </c>
      <c r="D21" s="89">
        <f>275128.16-B20-C20</f>
        <v>178838.15999999997</v>
      </c>
      <c r="E21" s="89"/>
      <c r="F21" s="89"/>
      <c r="G21" s="90">
        <f t="shared" si="0"/>
        <v>245188.15999999997</v>
      </c>
    </row>
    <row r="22" spans="1:7" ht="12.75">
      <c r="A22" s="95">
        <v>7</v>
      </c>
      <c r="B22" s="93">
        <v>74285</v>
      </c>
      <c r="C22" s="77">
        <v>29710</v>
      </c>
      <c r="D22" s="89">
        <f>265395.48-B21-C21</f>
        <v>172505.47999999998</v>
      </c>
      <c r="E22" s="89"/>
      <c r="F22" s="89"/>
      <c r="G22" s="90">
        <f t="shared" si="0"/>
        <v>246790.47999999998</v>
      </c>
    </row>
    <row r="23" spans="1:7" ht="12.75">
      <c r="A23" s="95">
        <v>8</v>
      </c>
      <c r="B23" s="93">
        <v>70840</v>
      </c>
      <c r="C23" s="77">
        <v>28330</v>
      </c>
      <c r="D23" s="89">
        <f>297138.6-B22-C22</f>
        <v>193143.59999999998</v>
      </c>
      <c r="E23" s="89"/>
      <c r="F23" s="89"/>
      <c r="G23" s="90">
        <f t="shared" si="0"/>
        <v>263983.6</v>
      </c>
    </row>
    <row r="24" spans="1:7" ht="13.5" thickBot="1">
      <c r="A24" s="96">
        <v>9</v>
      </c>
      <c r="B24" s="94"/>
      <c r="C24" s="91"/>
      <c r="D24" s="91">
        <f>283346.92-B23-C23</f>
        <v>184176.91999999998</v>
      </c>
      <c r="E24" s="91"/>
      <c r="F24" s="91"/>
      <c r="G24" s="92">
        <f t="shared" si="0"/>
        <v>184176.91999999998</v>
      </c>
    </row>
    <row r="25" spans="3:7" ht="12.75">
      <c r="C25" s="87"/>
      <c r="D25" s="87"/>
      <c r="E25" s="87"/>
      <c r="F25" s="87"/>
      <c r="G25" s="70"/>
    </row>
  </sheetData>
  <mergeCells count="12">
    <mergeCell ref="A13:B13"/>
    <mergeCell ref="C9:M9"/>
    <mergeCell ref="C11:M11"/>
    <mergeCell ref="C10:M10"/>
    <mergeCell ref="C2:M2"/>
    <mergeCell ref="C1:M1"/>
    <mergeCell ref="C7:M7"/>
    <mergeCell ref="C8:M8"/>
    <mergeCell ref="C3:M3"/>
    <mergeCell ref="C5:M5"/>
    <mergeCell ref="C6:M6"/>
    <mergeCell ref="C4:M4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Header>&amp;LДоговор AEG 02/06&amp;CПриложение №3&amp;RГрафик оплаты работ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OVS Ehituse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Aarne Raba</dc:creator>
  <cp:keywords/>
  <dc:description/>
  <cp:lastModifiedBy>Dmitri Reih</cp:lastModifiedBy>
  <cp:lastPrinted>2006-06-21T17:17:59Z</cp:lastPrinted>
  <dcterms:created xsi:type="dcterms:W3CDTF">2004-01-19T08:00:47Z</dcterms:created>
  <dcterms:modified xsi:type="dcterms:W3CDTF">2006-06-21T17:18:37Z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