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" yWindow="72" windowWidth="6660" windowHeight="9024" activeTab="1"/>
  </bookViews>
  <sheets>
    <sheet name="Betoonimahud" sheetId="1" r:id="rId1"/>
    <sheet name="Armatuuride mahud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O67" i="4" l="1"/>
  <c r="O66" i="4"/>
  <c r="O65" i="4"/>
  <c r="O64" i="4"/>
  <c r="O63" i="4"/>
  <c r="H15" i="4"/>
  <c r="M15" i="4"/>
  <c r="N15" i="4" s="1"/>
  <c r="H18" i="4"/>
  <c r="M18" i="4"/>
  <c r="N18" i="4" s="1"/>
  <c r="O18" i="4" s="1"/>
  <c r="M19" i="4"/>
  <c r="N19" i="4" s="1"/>
  <c r="H19" i="4"/>
  <c r="M61" i="4"/>
  <c r="N61" i="4" s="1"/>
  <c r="H61" i="4"/>
  <c r="M60" i="4"/>
  <c r="N60" i="4" s="1"/>
  <c r="H60" i="4"/>
  <c r="M59" i="4"/>
  <c r="N59" i="4" s="1"/>
  <c r="H59" i="4"/>
  <c r="O58" i="4"/>
  <c r="O57" i="4"/>
  <c r="M56" i="4"/>
  <c r="N56" i="4" s="1"/>
  <c r="H56" i="4"/>
  <c r="M55" i="4"/>
  <c r="N55" i="4" s="1"/>
  <c r="H55" i="4"/>
  <c r="M54" i="4"/>
  <c r="N54" i="4" s="1"/>
  <c r="H54" i="4"/>
  <c r="M53" i="4"/>
  <c r="N53" i="4" s="1"/>
  <c r="H53" i="4"/>
  <c r="M52" i="4"/>
  <c r="N52" i="4" s="1"/>
  <c r="H52" i="4"/>
  <c r="M51" i="4"/>
  <c r="N51" i="4" s="1"/>
  <c r="H51" i="4"/>
  <c r="O50" i="4"/>
  <c r="O49" i="4"/>
  <c r="O48" i="4"/>
  <c r="O47" i="4"/>
  <c r="M46" i="4"/>
  <c r="N46" i="4" s="1"/>
  <c r="H46" i="4"/>
  <c r="M45" i="4"/>
  <c r="N45" i="4" s="1"/>
  <c r="H45" i="4"/>
  <c r="M44" i="4"/>
  <c r="N44" i="4" s="1"/>
  <c r="H44" i="4"/>
  <c r="M43" i="4"/>
  <c r="N43" i="4" s="1"/>
  <c r="H43" i="4"/>
  <c r="O42" i="4"/>
  <c r="O41" i="4"/>
  <c r="O40" i="4"/>
  <c r="O39" i="4"/>
  <c r="M38" i="4"/>
  <c r="N38" i="4" s="1"/>
  <c r="H38" i="4"/>
  <c r="M37" i="4"/>
  <c r="N37" i="4" s="1"/>
  <c r="H37" i="4"/>
  <c r="M36" i="4"/>
  <c r="N36" i="4" s="1"/>
  <c r="H36" i="4"/>
  <c r="M35" i="4"/>
  <c r="N35" i="4" s="1"/>
  <c r="H35" i="4"/>
  <c r="O34" i="4"/>
  <c r="O33" i="4"/>
  <c r="M32" i="4"/>
  <c r="N32" i="4" s="1"/>
  <c r="H32" i="4"/>
  <c r="M31" i="4"/>
  <c r="N31" i="4" s="1"/>
  <c r="H31" i="4"/>
  <c r="M30" i="4"/>
  <c r="N30" i="4" s="1"/>
  <c r="H30" i="4"/>
  <c r="M29" i="4"/>
  <c r="N29" i="4" s="1"/>
  <c r="H29" i="4"/>
  <c r="M28" i="4"/>
  <c r="N28" i="4" s="1"/>
  <c r="H28" i="4"/>
  <c r="M27" i="4"/>
  <c r="N27" i="4" s="1"/>
  <c r="H27" i="4"/>
  <c r="M26" i="4"/>
  <c r="N26" i="4" s="1"/>
  <c r="H26" i="4"/>
  <c r="M25" i="4"/>
  <c r="N25" i="4" s="1"/>
  <c r="H25" i="4"/>
  <c r="M24" i="4"/>
  <c r="N24" i="4" s="1"/>
  <c r="H24" i="4"/>
  <c r="O23" i="4"/>
  <c r="O22" i="4"/>
  <c r="O21" i="4"/>
  <c r="O20" i="4"/>
  <c r="M17" i="4"/>
  <c r="N17" i="4" s="1"/>
  <c r="H17" i="4"/>
  <c r="M16" i="4"/>
  <c r="N16" i="4" s="1"/>
  <c r="H16" i="4"/>
  <c r="M14" i="4"/>
  <c r="N14" i="4" s="1"/>
  <c r="H14" i="4"/>
  <c r="M13" i="4"/>
  <c r="N13" i="4" s="1"/>
  <c r="H13" i="4"/>
  <c r="O12" i="4"/>
  <c r="O11" i="4"/>
  <c r="M10" i="4"/>
  <c r="N10" i="4" s="1"/>
  <c r="H10" i="4"/>
  <c r="M9" i="4"/>
  <c r="N9" i="4" s="1"/>
  <c r="H9" i="4"/>
  <c r="M8" i="4"/>
  <c r="N8" i="4" s="1"/>
  <c r="H8" i="4"/>
  <c r="M7" i="4"/>
  <c r="N7" i="4" s="1"/>
  <c r="H7" i="4"/>
  <c r="M6" i="4"/>
  <c r="N6" i="4" s="1"/>
  <c r="H6" i="4"/>
  <c r="M5" i="4"/>
  <c r="N5" i="4" s="1"/>
  <c r="H5" i="4"/>
  <c r="M4" i="4"/>
  <c r="N4" i="4" s="1"/>
  <c r="H4" i="4"/>
  <c r="O3" i="4"/>
  <c r="O2" i="4"/>
  <c r="O19" i="4" l="1"/>
  <c r="O15" i="4"/>
  <c r="O55" i="4"/>
  <c r="O38" i="4"/>
  <c r="O36" i="4"/>
  <c r="O9" i="4"/>
  <c r="O17" i="4"/>
  <c r="O27" i="4"/>
  <c r="O37" i="4"/>
  <c r="O14" i="4"/>
  <c r="O31" i="4"/>
  <c r="O45" i="4"/>
  <c r="O8" i="4"/>
  <c r="O16" i="4"/>
  <c r="O46" i="4"/>
  <c r="O54" i="4"/>
  <c r="O61" i="4"/>
  <c r="O13" i="4"/>
  <c r="O59" i="4"/>
  <c r="O28" i="4"/>
  <c r="O35" i="4"/>
  <c r="O56" i="4"/>
  <c r="O44" i="4"/>
  <c r="O53" i="4"/>
  <c r="O26" i="4"/>
  <c r="O10" i="4"/>
  <c r="O5" i="4"/>
  <c r="O43" i="4"/>
  <c r="O6" i="4"/>
  <c r="O32" i="4"/>
  <c r="O51" i="4"/>
  <c r="O30" i="4"/>
  <c r="O60" i="4"/>
  <c r="O7" i="4"/>
  <c r="O52" i="4"/>
  <c r="O24" i="4"/>
  <c r="O25" i="4"/>
  <c r="O29" i="4"/>
  <c r="O4" i="4"/>
  <c r="F19" i="1"/>
  <c r="F18" i="1"/>
  <c r="F17" i="1"/>
  <c r="F30" i="1"/>
  <c r="F29" i="1"/>
  <c r="F16" i="1"/>
  <c r="F15" i="1"/>
  <c r="F28" i="1"/>
  <c r="F27" i="1"/>
  <c r="F26" i="1"/>
  <c r="F14" i="1"/>
  <c r="F13" i="1"/>
  <c r="F12" i="1"/>
  <c r="F25" i="1"/>
  <c r="F11" i="1"/>
  <c r="F24" i="1"/>
  <c r="F10" i="1"/>
  <c r="F23" i="1"/>
  <c r="F22" i="1"/>
  <c r="F8" i="1"/>
  <c r="F9" i="1"/>
  <c r="F7" i="1"/>
  <c r="F4" i="1"/>
  <c r="F5" i="1"/>
  <c r="F6" i="1"/>
  <c r="F21" i="1"/>
  <c r="F3" i="1"/>
  <c r="F2" i="1"/>
  <c r="F32" i="1" s="1"/>
  <c r="O62" i="4" l="1"/>
</calcChain>
</file>

<file path=xl/sharedStrings.xml><?xml version="1.0" encoding="utf-8"?>
<sst xmlns="http://schemas.openxmlformats.org/spreadsheetml/2006/main" count="156" uniqueCount="59">
  <si>
    <t>T1</t>
  </si>
  <si>
    <t>T2</t>
  </si>
  <si>
    <t>T3</t>
  </si>
  <si>
    <t>T4</t>
  </si>
  <si>
    <t>T5</t>
  </si>
  <si>
    <t>T6</t>
  </si>
  <si>
    <t>T7</t>
  </si>
  <si>
    <t>h</t>
  </si>
  <si>
    <t>a</t>
  </si>
  <si>
    <t>b</t>
  </si>
  <si>
    <t>Alusplaat</t>
  </si>
  <si>
    <t>l</t>
  </si>
  <si>
    <t>Põhjaplaat</t>
  </si>
  <si>
    <t>Põhjaplaadi väljaulatuv osa</t>
  </si>
  <si>
    <t>Trepp</t>
  </si>
  <si>
    <t>Müür</t>
  </si>
  <si>
    <t>Trepialune sein</t>
  </si>
  <si>
    <t>Lint</t>
  </si>
  <si>
    <t>Välismüür</t>
  </si>
  <si>
    <t>Sisemüür</t>
  </si>
  <si>
    <t>Tagumüür</t>
  </si>
  <si>
    <t>Lillekasti müür</t>
  </si>
  <si>
    <t>Betoon kokku</t>
  </si>
  <si>
    <t>V</t>
  </si>
  <si>
    <t>Armatuurid</t>
  </si>
  <si>
    <t>Võrk</t>
  </si>
  <si>
    <t>12#150</t>
  </si>
  <si>
    <t>A</t>
  </si>
  <si>
    <t>L</t>
  </si>
  <si>
    <t>c</t>
  </si>
  <si>
    <t>d</t>
  </si>
  <si>
    <t>L6</t>
  </si>
  <si>
    <t>Arv</t>
  </si>
  <si>
    <t>D</t>
  </si>
  <si>
    <t>jm</t>
  </si>
  <si>
    <t>kg</t>
  </si>
  <si>
    <t>L3</t>
  </si>
  <si>
    <t>U1</t>
  </si>
  <si>
    <t>U2</t>
  </si>
  <si>
    <t>I</t>
  </si>
  <si>
    <t>kg/ühik</t>
  </si>
  <si>
    <t>8#150</t>
  </si>
  <si>
    <t>L1</t>
  </si>
  <si>
    <t>L2</t>
  </si>
  <si>
    <t>L4</t>
  </si>
  <si>
    <t>U3</t>
  </si>
  <si>
    <t>G1</t>
  </si>
  <si>
    <t>Sirge</t>
  </si>
  <si>
    <t>L5</t>
  </si>
  <si>
    <t>L7</t>
  </si>
  <si>
    <t>G2</t>
  </si>
  <si>
    <t>L8</t>
  </si>
  <si>
    <t>G3</t>
  </si>
  <si>
    <t>G4</t>
  </si>
  <si>
    <t>L9</t>
  </si>
  <si>
    <t xml:space="preserve">Kokku  </t>
  </si>
  <si>
    <t>Kokku ühikute kaupa</t>
  </si>
  <si>
    <t>sirge</t>
  </si>
  <si>
    <t>V(m3)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</si>
</sst>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64" fontId="1" fillId="0" borderId="0" xfId="0" applyNumberFormat="1" applyFont="1"/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0" fillId="3" borderId="1" xfId="0" applyFill="1" applyBorder="1"/>
    <xf numFmtId="0" fontId="0" fillId="6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2" borderId="1" xfId="0" applyFill="1" applyBorder="1"/>
    <xf numFmtId="0" fontId="0" fillId="8" borderId="1" xfId="0" applyFill="1" applyBorder="1"/>
    <xf numFmtId="0" fontId="1" fillId="8" borderId="1" xfId="0" applyFont="1" applyFill="1" applyBorder="1"/>
    <xf numFmtId="2" fontId="1" fillId="8" borderId="1" xfId="0" applyNumberFormat="1" applyFont="1" applyFill="1" applyBorder="1"/>
    <xf numFmtId="1" fontId="1" fillId="8" borderId="1" xfId="0" applyNumberFormat="1" applyFont="1" applyFill="1" applyBorder="1"/>
    <xf numFmtId="164" fontId="1" fillId="8" borderId="1" xfId="0" applyNumberFormat="1" applyFont="1" applyFill="1" applyBorder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pane ySplit="1" topLeftCell="A2" activePane="bottomLeft" state="frozen"/>
      <selection pane="bottomLeft" activeCell="N12" sqref="N12"/>
    </sheetView>
  </sheetViews>
  <sheetFormatPr defaultRowHeight="14.4" x14ac:dyDescent="0.3"/>
  <cols>
    <col min="1" max="1" width="3" customWidth="1"/>
    <col min="2" max="2" width="23.33203125" bestFit="1" customWidth="1"/>
  </cols>
  <sheetData>
    <row r="1" spans="1:6" x14ac:dyDescent="0.3">
      <c r="A1" s="21" t="s">
        <v>10</v>
      </c>
      <c r="B1" s="21"/>
      <c r="C1" s="21" t="s">
        <v>7</v>
      </c>
      <c r="D1" s="21" t="s">
        <v>8</v>
      </c>
      <c r="E1" s="21" t="s">
        <v>9</v>
      </c>
      <c r="F1" s="21" t="s">
        <v>58</v>
      </c>
    </row>
    <row r="2" spans="1:6" x14ac:dyDescent="0.3">
      <c r="A2" s="21" t="s">
        <v>0</v>
      </c>
      <c r="B2" s="10" t="s">
        <v>12</v>
      </c>
      <c r="C2" s="10">
        <v>0.25</v>
      </c>
      <c r="D2" s="10">
        <v>2.27</v>
      </c>
      <c r="E2" s="10">
        <v>3.43</v>
      </c>
      <c r="F2" s="11">
        <f>C2*D2*E2</f>
        <v>1.9465250000000001</v>
      </c>
    </row>
    <row r="3" spans="1:6" x14ac:dyDescent="0.3">
      <c r="A3" s="21"/>
      <c r="B3" s="10" t="s">
        <v>13</v>
      </c>
      <c r="C3" s="10">
        <v>0.25</v>
      </c>
      <c r="D3" s="10">
        <v>1</v>
      </c>
      <c r="E3" s="10">
        <v>1</v>
      </c>
      <c r="F3" s="11">
        <f>C3*D3*E3</f>
        <v>0.25</v>
      </c>
    </row>
    <row r="4" spans="1:6" x14ac:dyDescent="0.3">
      <c r="A4" s="21"/>
      <c r="B4" s="10" t="s">
        <v>12</v>
      </c>
      <c r="C4" s="10">
        <v>0.25</v>
      </c>
      <c r="D4" s="10">
        <v>2.2000000000000002</v>
      </c>
      <c r="E4" s="10">
        <v>4.38</v>
      </c>
      <c r="F4" s="11">
        <f t="shared" ref="F4:F19" si="0">C4*D4*E4</f>
        <v>2.4090000000000003</v>
      </c>
    </row>
    <row r="5" spans="1:6" x14ac:dyDescent="0.3">
      <c r="A5" s="21"/>
      <c r="B5" s="10" t="s">
        <v>13</v>
      </c>
      <c r="C5" s="10">
        <v>0.25</v>
      </c>
      <c r="D5" s="10">
        <v>1.2</v>
      </c>
      <c r="E5" s="10">
        <v>1</v>
      </c>
      <c r="F5" s="11">
        <f t="shared" si="0"/>
        <v>0.3</v>
      </c>
    </row>
    <row r="6" spans="1:6" x14ac:dyDescent="0.3">
      <c r="A6" s="21"/>
      <c r="B6" s="10" t="s">
        <v>13</v>
      </c>
      <c r="C6" s="10">
        <v>0.25</v>
      </c>
      <c r="D6" s="10">
        <v>1.2</v>
      </c>
      <c r="E6" s="10">
        <v>1</v>
      </c>
      <c r="F6" s="11">
        <f t="shared" si="0"/>
        <v>0.3</v>
      </c>
    </row>
    <row r="7" spans="1:6" x14ac:dyDescent="0.3">
      <c r="A7" s="21" t="s">
        <v>2</v>
      </c>
      <c r="B7" s="10" t="s">
        <v>12</v>
      </c>
      <c r="C7" s="10">
        <v>0.25</v>
      </c>
      <c r="D7" s="10">
        <v>2</v>
      </c>
      <c r="E7" s="10">
        <v>1.6</v>
      </c>
      <c r="F7" s="11">
        <f t="shared" si="0"/>
        <v>0.8</v>
      </c>
    </row>
    <row r="8" spans="1:6" x14ac:dyDescent="0.3">
      <c r="A8" s="21"/>
      <c r="B8" s="10" t="s">
        <v>13</v>
      </c>
      <c r="C8" s="10">
        <v>0.25</v>
      </c>
      <c r="D8" s="10">
        <v>0.6</v>
      </c>
      <c r="E8" s="10">
        <v>1.5</v>
      </c>
      <c r="F8" s="11">
        <f t="shared" si="0"/>
        <v>0.22499999999999998</v>
      </c>
    </row>
    <row r="9" spans="1:6" x14ac:dyDescent="0.3">
      <c r="A9" s="21"/>
      <c r="B9" s="10" t="s">
        <v>13</v>
      </c>
      <c r="C9" s="10">
        <v>0.25</v>
      </c>
      <c r="D9" s="10">
        <v>0.3</v>
      </c>
      <c r="E9" s="10">
        <v>1.5</v>
      </c>
      <c r="F9" s="11">
        <f t="shared" si="0"/>
        <v>0.11249999999999999</v>
      </c>
    </row>
    <row r="10" spans="1:6" x14ac:dyDescent="0.3">
      <c r="A10" s="21"/>
      <c r="B10" s="10" t="s">
        <v>14</v>
      </c>
      <c r="C10" s="20">
        <v>1</v>
      </c>
      <c r="D10" s="20">
        <v>0.53</v>
      </c>
      <c r="E10" s="20">
        <v>1.2</v>
      </c>
      <c r="F10" s="11">
        <f t="shared" si="0"/>
        <v>0.63600000000000001</v>
      </c>
    </row>
    <row r="11" spans="1:6" x14ac:dyDescent="0.3">
      <c r="A11" s="21" t="s">
        <v>3</v>
      </c>
      <c r="B11" s="10" t="s">
        <v>12</v>
      </c>
      <c r="C11" s="10">
        <v>0.25</v>
      </c>
      <c r="D11" s="10">
        <v>5.8</v>
      </c>
      <c r="E11" s="10">
        <v>2.1</v>
      </c>
      <c r="F11" s="11">
        <f t="shared" si="0"/>
        <v>3.0449999999999999</v>
      </c>
    </row>
    <row r="12" spans="1:6" x14ac:dyDescent="0.3">
      <c r="A12" s="21" t="s">
        <v>4</v>
      </c>
      <c r="B12" s="10" t="s">
        <v>12</v>
      </c>
      <c r="C12" s="10">
        <v>0.2</v>
      </c>
      <c r="D12" s="10">
        <v>1.56</v>
      </c>
      <c r="E12" s="10">
        <v>1.1000000000000001</v>
      </c>
      <c r="F12" s="11">
        <f t="shared" si="0"/>
        <v>0.34320000000000006</v>
      </c>
    </row>
    <row r="13" spans="1:6" x14ac:dyDescent="0.3">
      <c r="A13" s="21"/>
      <c r="B13" s="10" t="s">
        <v>17</v>
      </c>
      <c r="C13" s="20">
        <v>0.2</v>
      </c>
      <c r="D13" s="20">
        <v>0.4</v>
      </c>
      <c r="E13" s="20">
        <v>3.21</v>
      </c>
      <c r="F13" s="11">
        <f t="shared" si="0"/>
        <v>0.25680000000000003</v>
      </c>
    </row>
    <row r="14" spans="1:6" x14ac:dyDescent="0.3">
      <c r="A14" s="21"/>
      <c r="B14" s="10" t="s">
        <v>14</v>
      </c>
      <c r="C14" s="20">
        <v>1</v>
      </c>
      <c r="D14" s="20">
        <v>1.02</v>
      </c>
      <c r="E14" s="20">
        <v>1</v>
      </c>
      <c r="F14" s="11">
        <f t="shared" si="0"/>
        <v>1.02</v>
      </c>
    </row>
    <row r="15" spans="1:6" x14ac:dyDescent="0.3">
      <c r="A15" s="21" t="s">
        <v>5</v>
      </c>
      <c r="B15" s="10" t="s">
        <v>12</v>
      </c>
      <c r="C15" s="19">
        <v>0.25</v>
      </c>
      <c r="D15" s="19">
        <v>2.19</v>
      </c>
      <c r="E15" s="19">
        <v>8.1999999999999993</v>
      </c>
      <c r="F15" s="11">
        <f t="shared" si="0"/>
        <v>4.4894999999999996</v>
      </c>
    </row>
    <row r="16" spans="1:6" x14ac:dyDescent="0.3">
      <c r="A16" s="21"/>
      <c r="B16" s="10" t="s">
        <v>17</v>
      </c>
      <c r="C16" s="19">
        <v>0.25</v>
      </c>
      <c r="D16" s="19">
        <v>1.88</v>
      </c>
      <c r="E16" s="19">
        <v>0.4</v>
      </c>
      <c r="F16" s="11">
        <f t="shared" si="0"/>
        <v>0.188</v>
      </c>
    </row>
    <row r="17" spans="1:6" x14ac:dyDescent="0.3">
      <c r="A17" s="21"/>
      <c r="B17" s="10" t="s">
        <v>14</v>
      </c>
      <c r="C17" s="20">
        <v>1</v>
      </c>
      <c r="D17" s="20">
        <v>0.43</v>
      </c>
      <c r="E17" s="20">
        <v>1.06</v>
      </c>
      <c r="F17" s="11">
        <f t="shared" si="0"/>
        <v>0.45580000000000004</v>
      </c>
    </row>
    <row r="18" spans="1:6" x14ac:dyDescent="0.3">
      <c r="A18" s="21" t="s">
        <v>6</v>
      </c>
      <c r="B18" s="10" t="s">
        <v>17</v>
      </c>
      <c r="C18" s="19">
        <v>0.2</v>
      </c>
      <c r="D18" s="19">
        <v>0.4</v>
      </c>
      <c r="E18" s="19">
        <v>1.63</v>
      </c>
      <c r="F18" s="11">
        <f t="shared" si="0"/>
        <v>0.13040000000000002</v>
      </c>
    </row>
    <row r="19" spans="1:6" x14ac:dyDescent="0.3">
      <c r="A19" s="21"/>
      <c r="B19" s="10" t="s">
        <v>14</v>
      </c>
      <c r="C19" s="20">
        <v>1</v>
      </c>
      <c r="D19" s="20">
        <v>1.07</v>
      </c>
      <c r="E19" s="20">
        <v>1.73</v>
      </c>
      <c r="F19" s="11">
        <f t="shared" si="0"/>
        <v>1.8511000000000002</v>
      </c>
    </row>
    <row r="20" spans="1:6" x14ac:dyDescent="0.3">
      <c r="A20" s="21"/>
      <c r="B20" s="10"/>
      <c r="C20" s="10" t="s">
        <v>9</v>
      </c>
      <c r="D20" s="10" t="s">
        <v>7</v>
      </c>
      <c r="E20" s="10" t="s">
        <v>11</v>
      </c>
      <c r="F20" s="10" t="s">
        <v>23</v>
      </c>
    </row>
    <row r="21" spans="1:6" x14ac:dyDescent="0.3">
      <c r="A21" s="21" t="s">
        <v>0</v>
      </c>
      <c r="B21" s="10" t="s">
        <v>15</v>
      </c>
      <c r="C21" s="10">
        <v>0.2</v>
      </c>
      <c r="D21" s="10">
        <v>2.0699999999999998</v>
      </c>
      <c r="E21" s="10">
        <v>5.69</v>
      </c>
      <c r="F21" s="11">
        <f t="shared" ref="F21:F30" si="1">C21*D21*E21</f>
        <v>2.3556599999999999</v>
      </c>
    </row>
    <row r="22" spans="1:6" x14ac:dyDescent="0.3">
      <c r="A22" s="21" t="s">
        <v>1</v>
      </c>
      <c r="B22" s="10" t="s">
        <v>15</v>
      </c>
      <c r="C22" s="10">
        <v>0.2</v>
      </c>
      <c r="D22" s="10">
        <v>1.87</v>
      </c>
      <c r="E22" s="10">
        <v>6.38</v>
      </c>
      <c r="F22" s="11">
        <f t="shared" si="1"/>
        <v>2.3861200000000005</v>
      </c>
    </row>
    <row r="23" spans="1:6" x14ac:dyDescent="0.3">
      <c r="A23" s="21" t="s">
        <v>2</v>
      </c>
      <c r="B23" s="10" t="s">
        <v>15</v>
      </c>
      <c r="C23" s="10">
        <v>0.2</v>
      </c>
      <c r="D23" s="10">
        <v>1.52</v>
      </c>
      <c r="E23" s="10">
        <v>4.45</v>
      </c>
      <c r="F23" s="11">
        <f t="shared" si="1"/>
        <v>1.3528000000000002</v>
      </c>
    </row>
    <row r="24" spans="1:6" x14ac:dyDescent="0.3">
      <c r="A24" s="21"/>
      <c r="B24" s="10" t="s">
        <v>16</v>
      </c>
      <c r="C24" s="20">
        <v>1</v>
      </c>
      <c r="D24" s="20">
        <v>0.77</v>
      </c>
      <c r="E24" s="20">
        <v>0.1</v>
      </c>
      <c r="F24" s="11">
        <f t="shared" si="1"/>
        <v>7.7000000000000013E-2</v>
      </c>
    </row>
    <row r="25" spans="1:6" x14ac:dyDescent="0.3">
      <c r="A25" s="21" t="s">
        <v>3</v>
      </c>
      <c r="B25" s="10" t="s">
        <v>15</v>
      </c>
      <c r="C25" s="10">
        <v>0.2</v>
      </c>
      <c r="D25" s="10">
        <v>1.1000000000000001</v>
      </c>
      <c r="E25" s="10">
        <v>7.34</v>
      </c>
      <c r="F25" s="11">
        <f t="shared" si="1"/>
        <v>1.6148000000000002</v>
      </c>
    </row>
    <row r="26" spans="1:6" x14ac:dyDescent="0.3">
      <c r="A26" s="21" t="s">
        <v>4</v>
      </c>
      <c r="B26" s="10" t="s">
        <v>18</v>
      </c>
      <c r="C26" s="10">
        <v>1</v>
      </c>
      <c r="D26" s="10">
        <v>5.49</v>
      </c>
      <c r="E26" s="10">
        <v>0.2</v>
      </c>
      <c r="F26" s="11">
        <f t="shared" si="1"/>
        <v>1.0980000000000001</v>
      </c>
    </row>
    <row r="27" spans="1:6" x14ac:dyDescent="0.3">
      <c r="A27" s="21"/>
      <c r="B27" s="10" t="s">
        <v>20</v>
      </c>
      <c r="C27" s="10">
        <v>0.2</v>
      </c>
      <c r="D27" s="10">
        <v>2</v>
      </c>
      <c r="E27" s="10">
        <v>1</v>
      </c>
      <c r="F27" s="11">
        <f t="shared" si="1"/>
        <v>0.4</v>
      </c>
    </row>
    <row r="28" spans="1:6" x14ac:dyDescent="0.3">
      <c r="A28" s="21"/>
      <c r="B28" s="10" t="s">
        <v>19</v>
      </c>
      <c r="C28" s="10">
        <v>0.2</v>
      </c>
      <c r="D28" s="10">
        <v>1</v>
      </c>
      <c r="E28" s="10">
        <v>1.1000000000000001</v>
      </c>
      <c r="F28" s="11">
        <f t="shared" si="1"/>
        <v>0.22000000000000003</v>
      </c>
    </row>
    <row r="29" spans="1:6" x14ac:dyDescent="0.3">
      <c r="A29" s="21" t="s">
        <v>5</v>
      </c>
      <c r="B29" s="10" t="s">
        <v>15</v>
      </c>
      <c r="C29" s="10">
        <v>0.2</v>
      </c>
      <c r="D29" s="10">
        <v>1.03</v>
      </c>
      <c r="E29" s="10">
        <v>8.1999999999999993</v>
      </c>
      <c r="F29" s="11">
        <f t="shared" si="1"/>
        <v>1.6892</v>
      </c>
    </row>
    <row r="30" spans="1:6" x14ac:dyDescent="0.3">
      <c r="A30" s="21"/>
      <c r="B30" s="10" t="s">
        <v>21</v>
      </c>
      <c r="C30" s="10">
        <v>0.2</v>
      </c>
      <c r="D30" s="10">
        <v>1.03</v>
      </c>
      <c r="E30" s="10">
        <v>4.72</v>
      </c>
      <c r="F30" s="11">
        <f t="shared" si="1"/>
        <v>0.97232000000000007</v>
      </c>
    </row>
    <row r="32" spans="1:6" x14ac:dyDescent="0.3">
      <c r="D32" s="26" t="s">
        <v>22</v>
      </c>
      <c r="E32" s="26"/>
      <c r="F32" s="27">
        <f>SUM(F2:F30)</f>
        <v>30.924724999999999</v>
      </c>
    </row>
  </sheetData>
  <pageMargins left="0.7" right="0.7" top="0.75" bottom="0.75" header="0.3" footer="0.3"/>
  <pageSetup paperSiz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workbookViewId="0">
      <pane ySplit="1" topLeftCell="A2" activePane="bottomLeft" state="frozen"/>
      <selection pane="bottomLeft" activeCell="T9" sqref="T9"/>
    </sheetView>
  </sheetViews>
  <sheetFormatPr defaultRowHeight="14.4" x14ac:dyDescent="0.3"/>
  <cols>
    <col min="1" max="1" width="3.33203125" customWidth="1"/>
    <col min="2" max="2" width="4.109375" customWidth="1"/>
    <col min="3" max="3" width="5" customWidth="1"/>
    <col min="4" max="4" width="7.21875" customWidth="1"/>
    <col min="5" max="5" width="3.6640625" customWidth="1"/>
    <col min="6" max="6" width="5.44140625" style="1" bestFit="1" customWidth="1"/>
    <col min="7" max="7" width="5.44140625" style="2" bestFit="1" customWidth="1"/>
    <col min="8" max="8" width="8.88671875" style="1"/>
    <col min="9" max="10" width="5" bestFit="1" customWidth="1"/>
    <col min="11" max="11" width="4" style="2" bestFit="1" customWidth="1"/>
    <col min="12" max="12" width="4.5546875" customWidth="1"/>
    <col min="13" max="13" width="7.109375" customWidth="1"/>
    <col min="14" max="14" width="5.5546875" customWidth="1"/>
    <col min="15" max="15" width="7.109375" style="3" customWidth="1"/>
  </cols>
  <sheetData>
    <row r="1" spans="1:15" x14ac:dyDescent="0.3">
      <c r="A1" s="22"/>
      <c r="B1" s="22" t="s">
        <v>24</v>
      </c>
      <c r="C1" s="22"/>
      <c r="D1" s="22"/>
      <c r="E1" s="22" t="s">
        <v>33</v>
      </c>
      <c r="F1" s="23" t="s">
        <v>27</v>
      </c>
      <c r="G1" s="24" t="s">
        <v>32</v>
      </c>
      <c r="H1" s="23" t="s">
        <v>40</v>
      </c>
      <c r="I1" s="22" t="s">
        <v>8</v>
      </c>
      <c r="J1" s="22" t="s">
        <v>9</v>
      </c>
      <c r="K1" s="24" t="s">
        <v>29</v>
      </c>
      <c r="L1" s="22" t="s">
        <v>30</v>
      </c>
      <c r="M1" s="22" t="s">
        <v>28</v>
      </c>
      <c r="N1" s="22" t="s">
        <v>34</v>
      </c>
      <c r="O1" s="25" t="s">
        <v>35</v>
      </c>
    </row>
    <row r="2" spans="1:15" x14ac:dyDescent="0.3">
      <c r="A2" s="22" t="s">
        <v>0</v>
      </c>
      <c r="B2" s="10">
        <v>1</v>
      </c>
      <c r="C2" s="10" t="s">
        <v>25</v>
      </c>
      <c r="D2" s="14" t="s">
        <v>26</v>
      </c>
      <c r="E2" s="10"/>
      <c r="F2" s="11">
        <v>8.6999999999999993</v>
      </c>
      <c r="G2" s="12"/>
      <c r="H2" s="11">
        <v>11.83</v>
      </c>
      <c r="I2" s="10"/>
      <c r="J2" s="10"/>
      <c r="K2" s="12"/>
      <c r="L2" s="10"/>
      <c r="M2" s="10"/>
      <c r="N2" s="10"/>
      <c r="O2" s="13">
        <f>F2*H2</f>
        <v>102.92099999999999</v>
      </c>
    </row>
    <row r="3" spans="1:15" x14ac:dyDescent="0.3">
      <c r="A3" s="22"/>
      <c r="B3" s="10">
        <v>2</v>
      </c>
      <c r="C3" s="10" t="s">
        <v>25</v>
      </c>
      <c r="D3" s="14" t="s">
        <v>26</v>
      </c>
      <c r="E3" s="10"/>
      <c r="F3" s="11">
        <v>8.6999999999999993</v>
      </c>
      <c r="G3" s="12"/>
      <c r="H3" s="11">
        <v>11.83</v>
      </c>
      <c r="I3" s="10"/>
      <c r="J3" s="10"/>
      <c r="K3" s="12"/>
      <c r="L3" s="10"/>
      <c r="M3" s="10"/>
      <c r="N3" s="10"/>
      <c r="O3" s="13">
        <f>F3*H3</f>
        <v>102.92099999999999</v>
      </c>
    </row>
    <row r="4" spans="1:15" x14ac:dyDescent="0.3">
      <c r="A4" s="22"/>
      <c r="B4" s="10">
        <v>3</v>
      </c>
      <c r="C4" s="10" t="s">
        <v>31</v>
      </c>
      <c r="D4" s="10"/>
      <c r="E4" s="15">
        <v>16</v>
      </c>
      <c r="F4" s="11"/>
      <c r="G4" s="12">
        <v>28</v>
      </c>
      <c r="H4" s="11">
        <f t="shared" ref="H4:H10" si="0">(E4/2)*(E4/2)*3.14*7850/1000000</f>
        <v>1.577536</v>
      </c>
      <c r="I4" s="10">
        <v>1000</v>
      </c>
      <c r="J4" s="10">
        <v>1000</v>
      </c>
      <c r="K4" s="12"/>
      <c r="L4" s="10"/>
      <c r="M4" s="10">
        <f t="shared" ref="M4:M10" si="1">I4+J4+K4+L4</f>
        <v>2000</v>
      </c>
      <c r="N4" s="10">
        <f t="shared" ref="N4:N10" si="2">M4/1000*G4</f>
        <v>56</v>
      </c>
      <c r="O4" s="13">
        <f t="shared" ref="O4:O10" si="3">N4*H4</f>
        <v>88.342016000000001</v>
      </c>
    </row>
    <row r="5" spans="1:15" x14ac:dyDescent="0.3">
      <c r="A5" s="22"/>
      <c r="B5" s="10">
        <v>4</v>
      </c>
      <c r="C5" s="10" t="s">
        <v>36</v>
      </c>
      <c r="D5" s="10"/>
      <c r="E5" s="16">
        <v>12</v>
      </c>
      <c r="F5" s="11"/>
      <c r="G5" s="12">
        <v>28</v>
      </c>
      <c r="H5" s="11">
        <f t="shared" si="0"/>
        <v>0.88736400000000004</v>
      </c>
      <c r="I5" s="10">
        <v>800</v>
      </c>
      <c r="J5" s="10">
        <v>550</v>
      </c>
      <c r="K5" s="12"/>
      <c r="L5" s="10"/>
      <c r="M5" s="10">
        <f t="shared" si="1"/>
        <v>1350</v>
      </c>
      <c r="N5" s="10">
        <f t="shared" si="2"/>
        <v>37.800000000000004</v>
      </c>
      <c r="O5" s="13">
        <f t="shared" si="3"/>
        <v>33.542359200000007</v>
      </c>
    </row>
    <row r="6" spans="1:15" x14ac:dyDescent="0.3">
      <c r="A6" s="22"/>
      <c r="B6" s="10">
        <v>5</v>
      </c>
      <c r="C6" s="10" t="s">
        <v>37</v>
      </c>
      <c r="D6" s="10"/>
      <c r="E6" s="17">
        <v>8</v>
      </c>
      <c r="F6" s="11"/>
      <c r="G6" s="12">
        <v>38</v>
      </c>
      <c r="H6" s="11">
        <f t="shared" si="0"/>
        <v>0.39438400000000001</v>
      </c>
      <c r="I6" s="10">
        <v>400</v>
      </c>
      <c r="J6" s="10">
        <v>130</v>
      </c>
      <c r="K6" s="12">
        <v>400</v>
      </c>
      <c r="L6" s="10"/>
      <c r="M6" s="10">
        <f t="shared" si="1"/>
        <v>930</v>
      </c>
      <c r="N6" s="10">
        <f t="shared" si="2"/>
        <v>35.340000000000003</v>
      </c>
      <c r="O6" s="13">
        <f t="shared" si="3"/>
        <v>13.937530560000003</v>
      </c>
    </row>
    <row r="7" spans="1:15" x14ac:dyDescent="0.3">
      <c r="A7" s="22"/>
      <c r="B7" s="10">
        <v>6</v>
      </c>
      <c r="C7" s="10" t="s">
        <v>38</v>
      </c>
      <c r="D7" s="10"/>
      <c r="E7" s="17">
        <v>8</v>
      </c>
      <c r="F7" s="11"/>
      <c r="G7" s="12">
        <v>66</v>
      </c>
      <c r="H7" s="11">
        <f t="shared" si="0"/>
        <v>0.39438400000000001</v>
      </c>
      <c r="I7" s="10">
        <v>400</v>
      </c>
      <c r="J7" s="10">
        <v>170</v>
      </c>
      <c r="K7" s="12">
        <v>400</v>
      </c>
      <c r="L7" s="10"/>
      <c r="M7" s="10">
        <f t="shared" si="1"/>
        <v>970</v>
      </c>
      <c r="N7" s="10">
        <f t="shared" si="2"/>
        <v>64.02</v>
      </c>
      <c r="O7" s="13">
        <f t="shared" si="3"/>
        <v>25.24846368</v>
      </c>
    </row>
    <row r="8" spans="1:15" x14ac:dyDescent="0.3">
      <c r="A8" s="22"/>
      <c r="B8" s="10">
        <v>7</v>
      </c>
      <c r="C8" s="10" t="s">
        <v>39</v>
      </c>
      <c r="D8" s="10" t="s">
        <v>47</v>
      </c>
      <c r="E8" s="17">
        <v>8</v>
      </c>
      <c r="F8" s="11"/>
      <c r="G8" s="12">
        <v>28</v>
      </c>
      <c r="H8" s="11">
        <f t="shared" si="0"/>
        <v>0.39438400000000001</v>
      </c>
      <c r="I8" s="10">
        <v>4000</v>
      </c>
      <c r="J8" s="10"/>
      <c r="K8" s="12"/>
      <c r="L8" s="10"/>
      <c r="M8" s="10">
        <f t="shared" si="1"/>
        <v>4000</v>
      </c>
      <c r="N8" s="10">
        <f t="shared" si="2"/>
        <v>112</v>
      </c>
      <c r="O8" s="13">
        <f t="shared" si="3"/>
        <v>44.171008</v>
      </c>
    </row>
    <row r="9" spans="1:15" x14ac:dyDescent="0.3">
      <c r="A9" s="22"/>
      <c r="B9" s="10">
        <v>8</v>
      </c>
      <c r="C9" s="10" t="s">
        <v>39</v>
      </c>
      <c r="D9" s="10" t="s">
        <v>47</v>
      </c>
      <c r="E9" s="17">
        <v>8</v>
      </c>
      <c r="F9" s="11"/>
      <c r="G9" s="12">
        <v>28</v>
      </c>
      <c r="H9" s="11">
        <f t="shared" si="0"/>
        <v>0.39438400000000001</v>
      </c>
      <c r="I9" s="10">
        <v>1860</v>
      </c>
      <c r="J9" s="10"/>
      <c r="K9" s="12"/>
      <c r="L9" s="10"/>
      <c r="M9" s="10">
        <f t="shared" si="1"/>
        <v>1860</v>
      </c>
      <c r="N9" s="10">
        <f t="shared" si="2"/>
        <v>52.080000000000005</v>
      </c>
      <c r="O9" s="13">
        <f t="shared" si="3"/>
        <v>20.539518720000004</v>
      </c>
    </row>
    <row r="10" spans="1:15" x14ac:dyDescent="0.3">
      <c r="A10" s="22"/>
      <c r="B10" s="10">
        <v>9</v>
      </c>
      <c r="C10" s="10" t="s">
        <v>39</v>
      </c>
      <c r="D10" s="10" t="s">
        <v>47</v>
      </c>
      <c r="E10" s="16">
        <v>12</v>
      </c>
      <c r="F10" s="11"/>
      <c r="G10" s="12">
        <v>56</v>
      </c>
      <c r="H10" s="11">
        <f t="shared" si="0"/>
        <v>0.88736400000000004</v>
      </c>
      <c r="I10" s="10">
        <v>2000</v>
      </c>
      <c r="J10" s="10"/>
      <c r="K10" s="12"/>
      <c r="L10" s="10"/>
      <c r="M10" s="10">
        <f t="shared" si="1"/>
        <v>2000</v>
      </c>
      <c r="N10" s="10">
        <f t="shared" si="2"/>
        <v>112</v>
      </c>
      <c r="O10" s="13">
        <f t="shared" si="3"/>
        <v>99.384768000000008</v>
      </c>
    </row>
    <row r="11" spans="1:15" x14ac:dyDescent="0.3">
      <c r="A11" s="22" t="s">
        <v>1</v>
      </c>
      <c r="B11" s="10">
        <v>1</v>
      </c>
      <c r="C11" s="10" t="s">
        <v>25</v>
      </c>
      <c r="D11" s="14" t="s">
        <v>26</v>
      </c>
      <c r="E11" s="10"/>
      <c r="F11" s="11">
        <v>11.45</v>
      </c>
      <c r="G11" s="12"/>
      <c r="H11" s="11">
        <v>11.83</v>
      </c>
      <c r="I11" s="10"/>
      <c r="J11" s="10"/>
      <c r="K11" s="12"/>
      <c r="L11" s="10"/>
      <c r="M11" s="10"/>
      <c r="N11" s="10"/>
      <c r="O11" s="13">
        <f>F11*H11</f>
        <v>135.45349999999999</v>
      </c>
    </row>
    <row r="12" spans="1:15" x14ac:dyDescent="0.3">
      <c r="A12" s="22"/>
      <c r="B12" s="10">
        <v>2</v>
      </c>
      <c r="C12" s="10" t="s">
        <v>25</v>
      </c>
      <c r="D12" s="14" t="s">
        <v>26</v>
      </c>
      <c r="E12" s="10"/>
      <c r="F12" s="11">
        <v>11.45</v>
      </c>
      <c r="G12" s="12"/>
      <c r="H12" s="11">
        <v>11.83</v>
      </c>
      <c r="I12" s="10"/>
      <c r="J12" s="10"/>
      <c r="K12" s="12"/>
      <c r="L12" s="10"/>
      <c r="M12" s="10"/>
      <c r="N12" s="10"/>
      <c r="O12" s="13">
        <f>F12*H12</f>
        <v>135.45349999999999</v>
      </c>
    </row>
    <row r="13" spans="1:15" x14ac:dyDescent="0.3">
      <c r="A13" s="22"/>
      <c r="B13" s="10">
        <v>3</v>
      </c>
      <c r="C13" s="10" t="s">
        <v>31</v>
      </c>
      <c r="D13" s="10"/>
      <c r="E13" s="15">
        <v>16</v>
      </c>
      <c r="F13" s="11"/>
      <c r="G13" s="12">
        <v>22</v>
      </c>
      <c r="H13" s="11">
        <f>(E13/2)*(E13/2)*3.14*7850/1000000</f>
        <v>1.577536</v>
      </c>
      <c r="I13" s="10">
        <v>1000</v>
      </c>
      <c r="J13" s="10">
        <v>1000</v>
      </c>
      <c r="K13" s="12"/>
      <c r="L13" s="10"/>
      <c r="M13" s="10">
        <f>I13+J13+K13+L13</f>
        <v>2000</v>
      </c>
      <c r="N13" s="10">
        <f>M13/1000*G13</f>
        <v>44</v>
      </c>
      <c r="O13" s="13">
        <f>N13*H13</f>
        <v>69.411584000000005</v>
      </c>
    </row>
    <row r="14" spans="1:15" x14ac:dyDescent="0.3">
      <c r="A14" s="22"/>
      <c r="B14" s="10">
        <v>4</v>
      </c>
      <c r="C14" s="10" t="s">
        <v>36</v>
      </c>
      <c r="D14" s="10"/>
      <c r="E14" s="16">
        <v>12</v>
      </c>
      <c r="F14" s="11"/>
      <c r="G14" s="12">
        <v>38</v>
      </c>
      <c r="H14" s="11">
        <f>(E14/2)*(E14/2)*3.14*7850/1000000</f>
        <v>0.88736400000000004</v>
      </c>
      <c r="I14" s="10">
        <v>800</v>
      </c>
      <c r="J14" s="10">
        <v>550</v>
      </c>
      <c r="K14" s="12"/>
      <c r="L14" s="10"/>
      <c r="M14" s="10">
        <f>I14+J14+K14+L14</f>
        <v>1350</v>
      </c>
      <c r="N14" s="10">
        <f>M14/1000*G14</f>
        <v>51.300000000000004</v>
      </c>
      <c r="O14" s="13">
        <f>N14*H14</f>
        <v>45.521773200000005</v>
      </c>
    </row>
    <row r="15" spans="1:15" x14ac:dyDescent="0.3">
      <c r="A15" s="22"/>
      <c r="B15" s="10">
        <v>5</v>
      </c>
      <c r="C15" s="10"/>
      <c r="D15" s="10" t="s">
        <v>57</v>
      </c>
      <c r="E15" s="16">
        <v>12</v>
      </c>
      <c r="F15" s="11"/>
      <c r="G15" s="12">
        <v>32</v>
      </c>
      <c r="H15" s="11">
        <f>(E15/2)*(E15/2)*3.14*7850/1000000</f>
        <v>0.88736400000000004</v>
      </c>
      <c r="I15" s="10">
        <v>1800</v>
      </c>
      <c r="J15" s="10"/>
      <c r="K15" s="12"/>
      <c r="L15" s="10"/>
      <c r="M15" s="10">
        <f>I15+J15+K15+L15</f>
        <v>1800</v>
      </c>
      <c r="N15" s="10">
        <f>M15/1000*G15</f>
        <v>57.6</v>
      </c>
      <c r="O15" s="13">
        <f>N15*H15</f>
        <v>51.112166400000007</v>
      </c>
    </row>
    <row r="16" spans="1:15" x14ac:dyDescent="0.3">
      <c r="A16" s="22"/>
      <c r="B16" s="10">
        <v>6</v>
      </c>
      <c r="C16" s="10" t="s">
        <v>37</v>
      </c>
      <c r="D16" s="10"/>
      <c r="E16" s="17">
        <v>8</v>
      </c>
      <c r="F16" s="11"/>
      <c r="G16" s="12">
        <v>42</v>
      </c>
      <c r="H16" s="11">
        <f>(E16/2)*(E16/2)*3.14*7850/1000000</f>
        <v>0.39438400000000001</v>
      </c>
      <c r="I16" s="10">
        <v>400</v>
      </c>
      <c r="J16" s="10">
        <v>130</v>
      </c>
      <c r="K16" s="12">
        <v>400</v>
      </c>
      <c r="L16" s="10"/>
      <c r="M16" s="10">
        <f>I16+J16+K16+L16</f>
        <v>930</v>
      </c>
      <c r="N16" s="10">
        <f>M16/1000*G16</f>
        <v>39.06</v>
      </c>
      <c r="O16" s="13">
        <f>N16*H16</f>
        <v>15.404639040000001</v>
      </c>
    </row>
    <row r="17" spans="1:15" x14ac:dyDescent="0.3">
      <c r="A17" s="22"/>
      <c r="B17" s="10">
        <v>7</v>
      </c>
      <c r="C17" s="10" t="s">
        <v>38</v>
      </c>
      <c r="D17" s="10"/>
      <c r="E17" s="17">
        <v>8</v>
      </c>
      <c r="F17" s="11"/>
      <c r="G17" s="12">
        <v>111</v>
      </c>
      <c r="H17" s="11">
        <f>(E17/2)*(E17/2)*3.14*7850/1000000</f>
        <v>0.39438400000000001</v>
      </c>
      <c r="I17" s="10">
        <v>400</v>
      </c>
      <c r="J17" s="10">
        <v>170</v>
      </c>
      <c r="K17" s="12">
        <v>400</v>
      </c>
      <c r="L17" s="10"/>
      <c r="M17" s="10">
        <f>I17+J17+K17+L17</f>
        <v>970</v>
      </c>
      <c r="N17" s="10">
        <f>M17/1000*G17</f>
        <v>107.67</v>
      </c>
      <c r="O17" s="13">
        <f>N17*H17</f>
        <v>42.463325279999999</v>
      </c>
    </row>
    <row r="18" spans="1:15" x14ac:dyDescent="0.3">
      <c r="A18" s="22"/>
      <c r="B18" s="10">
        <v>8</v>
      </c>
      <c r="C18" s="10"/>
      <c r="D18" s="10" t="s">
        <v>57</v>
      </c>
      <c r="E18" s="17">
        <v>8</v>
      </c>
      <c r="F18" s="11"/>
      <c r="G18" s="12">
        <v>42</v>
      </c>
      <c r="H18" s="11">
        <f>(E18/2)*(E18/2)*3.14*7850/1000000</f>
        <v>0.39438400000000001</v>
      </c>
      <c r="I18" s="10">
        <v>1800</v>
      </c>
      <c r="J18" s="10"/>
      <c r="K18" s="12"/>
      <c r="L18" s="10"/>
      <c r="M18" s="10">
        <f>I18+J18+K18+L18</f>
        <v>1800</v>
      </c>
      <c r="N18" s="10">
        <f>M18/1000*G18</f>
        <v>75.600000000000009</v>
      </c>
      <c r="O18" s="13">
        <f>N18*H18</f>
        <v>29.815430400000004</v>
      </c>
    </row>
    <row r="19" spans="1:15" x14ac:dyDescent="0.3">
      <c r="A19" s="22"/>
      <c r="B19" s="10">
        <v>9</v>
      </c>
      <c r="C19" s="10"/>
      <c r="D19" s="10" t="s">
        <v>57</v>
      </c>
      <c r="E19" s="17">
        <v>8</v>
      </c>
      <c r="F19" s="11"/>
      <c r="G19" s="12">
        <v>52</v>
      </c>
      <c r="H19" s="11">
        <f>(E19/2)*(E19/2)*3.14*7850/1000000</f>
        <v>0.39438400000000001</v>
      </c>
      <c r="I19" s="10">
        <v>3100</v>
      </c>
      <c r="J19" s="10"/>
      <c r="K19" s="12"/>
      <c r="L19" s="10"/>
      <c r="M19" s="10">
        <f>I19+J19+K19+L19</f>
        <v>3100</v>
      </c>
      <c r="N19" s="10">
        <f>M19/1000*G19</f>
        <v>161.20000000000002</v>
      </c>
      <c r="O19" s="13">
        <f>N19*H19</f>
        <v>63.574700800000009</v>
      </c>
    </row>
    <row r="20" spans="1:15" x14ac:dyDescent="0.3">
      <c r="A20" s="22" t="s">
        <v>2</v>
      </c>
      <c r="B20" s="10">
        <v>1</v>
      </c>
      <c r="C20" s="10" t="s">
        <v>25</v>
      </c>
      <c r="D20" s="18" t="s">
        <v>41</v>
      </c>
      <c r="E20" s="10"/>
      <c r="F20" s="11">
        <v>3.12</v>
      </c>
      <c r="G20" s="12"/>
      <c r="H20" s="11">
        <v>5.25</v>
      </c>
      <c r="I20" s="10"/>
      <c r="J20" s="10"/>
      <c r="K20" s="12"/>
      <c r="L20" s="10"/>
      <c r="M20" s="10"/>
      <c r="N20" s="10"/>
      <c r="O20" s="13">
        <f t="shared" ref="O20:O23" si="4">F20*H20</f>
        <v>16.38</v>
      </c>
    </row>
    <row r="21" spans="1:15" x14ac:dyDescent="0.3">
      <c r="A21" s="22"/>
      <c r="B21" s="10">
        <v>2</v>
      </c>
      <c r="C21" s="10" t="s">
        <v>25</v>
      </c>
      <c r="D21" s="18" t="s">
        <v>41</v>
      </c>
      <c r="E21" s="10"/>
      <c r="F21" s="11">
        <v>4.5</v>
      </c>
      <c r="G21" s="12"/>
      <c r="H21" s="11">
        <v>5.25</v>
      </c>
      <c r="I21" s="10"/>
      <c r="J21" s="10"/>
      <c r="K21" s="12"/>
      <c r="L21" s="10"/>
      <c r="M21" s="10"/>
      <c r="N21" s="10"/>
      <c r="O21" s="13">
        <f t="shared" si="4"/>
        <v>23.625</v>
      </c>
    </row>
    <row r="22" spans="1:15" x14ac:dyDescent="0.3">
      <c r="A22" s="22"/>
      <c r="B22" s="10">
        <v>3</v>
      </c>
      <c r="C22" s="10" t="s">
        <v>25</v>
      </c>
      <c r="D22" s="14" t="s">
        <v>26</v>
      </c>
      <c r="E22" s="10"/>
      <c r="F22" s="11">
        <v>3.12</v>
      </c>
      <c r="G22" s="12"/>
      <c r="H22" s="11">
        <v>11.83</v>
      </c>
      <c r="I22" s="10"/>
      <c r="J22" s="10"/>
      <c r="K22" s="12"/>
      <c r="L22" s="10"/>
      <c r="M22" s="10"/>
      <c r="N22" s="10"/>
      <c r="O22" s="13">
        <f t="shared" si="4"/>
        <v>36.909600000000005</v>
      </c>
    </row>
    <row r="23" spans="1:15" x14ac:dyDescent="0.3">
      <c r="A23" s="22"/>
      <c r="B23" s="10">
        <v>3</v>
      </c>
      <c r="C23" s="10" t="s">
        <v>25</v>
      </c>
      <c r="D23" s="14" t="s">
        <v>26</v>
      </c>
      <c r="E23" s="10"/>
      <c r="F23" s="11">
        <v>2.64</v>
      </c>
      <c r="G23" s="12"/>
      <c r="H23" s="11">
        <v>11.83</v>
      </c>
      <c r="I23" s="10"/>
      <c r="J23" s="10"/>
      <c r="K23" s="12"/>
      <c r="L23" s="10"/>
      <c r="M23" s="10"/>
      <c r="N23" s="10"/>
      <c r="O23" s="13">
        <f t="shared" si="4"/>
        <v>31.231200000000001</v>
      </c>
    </row>
    <row r="24" spans="1:15" x14ac:dyDescent="0.3">
      <c r="A24" s="22"/>
      <c r="B24" s="10">
        <v>4</v>
      </c>
      <c r="C24" s="10" t="s">
        <v>42</v>
      </c>
      <c r="D24" s="10"/>
      <c r="E24" s="16">
        <v>12</v>
      </c>
      <c r="F24" s="11"/>
      <c r="G24" s="12">
        <v>20</v>
      </c>
      <c r="H24" s="11">
        <f t="shared" ref="H24:H38" si="5">(E24/2)*(E24/2)*3.14*7850/1000000</f>
        <v>0.88736400000000004</v>
      </c>
      <c r="I24" s="10">
        <v>1680</v>
      </c>
      <c r="J24" s="10">
        <v>600</v>
      </c>
      <c r="K24" s="12"/>
      <c r="L24" s="10"/>
      <c r="M24" s="10">
        <f t="shared" ref="M24:M29" si="6">I24+J24+K24+L24</f>
        <v>2280</v>
      </c>
      <c r="N24" s="10">
        <f>M24/1000*G24</f>
        <v>45.599999999999994</v>
      </c>
      <c r="O24" s="13">
        <f>N24*H24</f>
        <v>40.463798399999995</v>
      </c>
    </row>
    <row r="25" spans="1:15" x14ac:dyDescent="0.3">
      <c r="A25" s="22"/>
      <c r="B25" s="10">
        <v>5</v>
      </c>
      <c r="C25" s="10" t="s">
        <v>43</v>
      </c>
      <c r="D25" s="10"/>
      <c r="E25" s="17">
        <v>8</v>
      </c>
      <c r="F25" s="11"/>
      <c r="G25" s="12">
        <v>20</v>
      </c>
      <c r="H25" s="11">
        <f t="shared" si="5"/>
        <v>0.39438400000000001</v>
      </c>
      <c r="I25" s="10">
        <v>1680</v>
      </c>
      <c r="J25" s="10">
        <v>600</v>
      </c>
      <c r="K25" s="12"/>
      <c r="L25" s="10"/>
      <c r="M25" s="10">
        <f t="shared" si="6"/>
        <v>2280</v>
      </c>
      <c r="N25" s="10">
        <f t="shared" ref="N25:N29" si="7">M25/1000*G25</f>
        <v>45.599999999999994</v>
      </c>
      <c r="O25" s="13">
        <f t="shared" ref="O25:O29" si="8">N25*H25</f>
        <v>17.983910399999999</v>
      </c>
    </row>
    <row r="26" spans="1:15" x14ac:dyDescent="0.3">
      <c r="A26" s="22"/>
      <c r="B26" s="10">
        <v>6</v>
      </c>
      <c r="C26" s="10" t="s">
        <v>44</v>
      </c>
      <c r="D26" s="10"/>
      <c r="E26" s="17">
        <v>8</v>
      </c>
      <c r="F26" s="11"/>
      <c r="G26" s="12">
        <v>20</v>
      </c>
      <c r="H26" s="11">
        <f t="shared" si="5"/>
        <v>0.39438400000000001</v>
      </c>
      <c r="I26" s="10">
        <v>500</v>
      </c>
      <c r="J26" s="10">
        <v>500</v>
      </c>
      <c r="K26" s="12"/>
      <c r="L26" s="10"/>
      <c r="M26" s="10">
        <f t="shared" si="6"/>
        <v>1000</v>
      </c>
      <c r="N26" s="10">
        <f t="shared" si="7"/>
        <v>20</v>
      </c>
      <c r="O26" s="13">
        <f t="shared" si="8"/>
        <v>7.8876800000000005</v>
      </c>
    </row>
    <row r="27" spans="1:15" x14ac:dyDescent="0.3">
      <c r="A27" s="22"/>
      <c r="B27" s="10">
        <v>7</v>
      </c>
      <c r="C27" s="10" t="s">
        <v>37</v>
      </c>
      <c r="D27" s="10"/>
      <c r="E27" s="17">
        <v>8</v>
      </c>
      <c r="F27" s="11"/>
      <c r="G27" s="12">
        <v>50</v>
      </c>
      <c r="H27" s="11">
        <f t="shared" si="5"/>
        <v>0.39438400000000001</v>
      </c>
      <c r="I27" s="10">
        <v>400</v>
      </c>
      <c r="J27" s="10">
        <v>130</v>
      </c>
      <c r="K27" s="12">
        <v>400</v>
      </c>
      <c r="L27" s="10"/>
      <c r="M27" s="10">
        <f t="shared" si="6"/>
        <v>930</v>
      </c>
      <c r="N27" s="10">
        <f t="shared" si="7"/>
        <v>46.5</v>
      </c>
      <c r="O27" s="13">
        <f t="shared" si="8"/>
        <v>18.338856</v>
      </c>
    </row>
    <row r="28" spans="1:15" x14ac:dyDescent="0.3">
      <c r="A28" s="22"/>
      <c r="B28" s="10">
        <v>8</v>
      </c>
      <c r="C28" s="10" t="s">
        <v>38</v>
      </c>
      <c r="D28" s="10"/>
      <c r="E28" s="17">
        <v>8</v>
      </c>
      <c r="F28" s="11"/>
      <c r="G28" s="12">
        <v>35</v>
      </c>
      <c r="H28" s="11">
        <f t="shared" si="5"/>
        <v>0.39438400000000001</v>
      </c>
      <c r="I28" s="10">
        <v>400</v>
      </c>
      <c r="J28" s="10">
        <v>170</v>
      </c>
      <c r="K28" s="12">
        <v>400</v>
      </c>
      <c r="L28" s="10"/>
      <c r="M28" s="10">
        <f t="shared" si="6"/>
        <v>970</v>
      </c>
      <c r="N28" s="10">
        <f t="shared" si="7"/>
        <v>33.949999999999996</v>
      </c>
      <c r="O28" s="13">
        <f t="shared" si="8"/>
        <v>13.389336799999999</v>
      </c>
    </row>
    <row r="29" spans="1:15" x14ac:dyDescent="0.3">
      <c r="A29" s="22"/>
      <c r="B29" s="19">
        <v>9</v>
      </c>
      <c r="C29" s="10" t="s">
        <v>45</v>
      </c>
      <c r="D29" s="10"/>
      <c r="E29" s="17">
        <v>8</v>
      </c>
      <c r="F29" s="11"/>
      <c r="G29" s="12">
        <v>10</v>
      </c>
      <c r="H29" s="11">
        <f t="shared" si="5"/>
        <v>0.39438400000000001</v>
      </c>
      <c r="I29" s="10">
        <v>600</v>
      </c>
      <c r="J29" s="10">
        <v>130</v>
      </c>
      <c r="K29" s="12">
        <v>600</v>
      </c>
      <c r="L29" s="10"/>
      <c r="M29" s="10">
        <f t="shared" si="6"/>
        <v>1330</v>
      </c>
      <c r="N29" s="10">
        <f t="shared" si="7"/>
        <v>13.3</v>
      </c>
      <c r="O29" s="13">
        <f t="shared" si="8"/>
        <v>5.2453072000000001</v>
      </c>
    </row>
    <row r="30" spans="1:15" x14ac:dyDescent="0.3">
      <c r="A30" s="22"/>
      <c r="B30" s="10">
        <v>10</v>
      </c>
      <c r="C30" s="10" t="s">
        <v>46</v>
      </c>
      <c r="D30" s="10"/>
      <c r="E30" s="17">
        <v>8</v>
      </c>
      <c r="F30" s="11"/>
      <c r="G30" s="12">
        <v>35</v>
      </c>
      <c r="H30" s="11">
        <f>(E30/2)*(E30/2)*3.14*7850/1000000</f>
        <v>0.39438400000000001</v>
      </c>
      <c r="I30" s="10">
        <v>100</v>
      </c>
      <c r="J30" s="10">
        <v>311</v>
      </c>
      <c r="K30" s="12">
        <v>190</v>
      </c>
      <c r="L30" s="10">
        <v>100</v>
      </c>
      <c r="M30" s="10">
        <f>I30+J30+K30+L30</f>
        <v>701</v>
      </c>
      <c r="N30" s="10">
        <f>M30/1000*G30</f>
        <v>24.535</v>
      </c>
      <c r="O30" s="13">
        <f>N30*H30</f>
        <v>9.6762114400000012</v>
      </c>
    </row>
    <row r="31" spans="1:15" x14ac:dyDescent="0.3">
      <c r="A31" s="22"/>
      <c r="B31" s="19">
        <v>11</v>
      </c>
      <c r="C31" s="10"/>
      <c r="D31" s="10" t="s">
        <v>47</v>
      </c>
      <c r="E31" s="16">
        <v>12</v>
      </c>
      <c r="F31" s="11"/>
      <c r="G31" s="12">
        <v>7</v>
      </c>
      <c r="H31" s="11">
        <f>(E31/2)*(E31/2)*3.14*7850/1000000</f>
        <v>0.88736400000000004</v>
      </c>
      <c r="I31" s="10">
        <v>1900</v>
      </c>
      <c r="J31" s="10"/>
      <c r="K31" s="12"/>
      <c r="L31" s="10"/>
      <c r="M31" s="10">
        <f>I31+J31+K31+L31</f>
        <v>1900</v>
      </c>
      <c r="N31" s="10">
        <f>M31/1000*G31</f>
        <v>13.299999999999999</v>
      </c>
      <c r="O31" s="13">
        <f>N31*H31</f>
        <v>11.8019412</v>
      </c>
    </row>
    <row r="32" spans="1:15" x14ac:dyDescent="0.3">
      <c r="A32" s="22"/>
      <c r="B32" s="19">
        <v>12</v>
      </c>
      <c r="C32" s="10"/>
      <c r="D32" s="10" t="s">
        <v>34</v>
      </c>
      <c r="E32" s="17">
        <v>8</v>
      </c>
      <c r="F32" s="11"/>
      <c r="G32" s="12">
        <v>20</v>
      </c>
      <c r="H32" s="11">
        <f>(E32/2)*(E32/2)*3.14*7850/1000000</f>
        <v>0.39438400000000001</v>
      </c>
      <c r="I32" s="10">
        <v>3800</v>
      </c>
      <c r="J32" s="10"/>
      <c r="K32" s="12"/>
      <c r="L32" s="10"/>
      <c r="M32" s="10">
        <f>I32+J32+K32+L32</f>
        <v>3800</v>
      </c>
      <c r="N32" s="10">
        <f>M32/1000*G32</f>
        <v>76</v>
      </c>
      <c r="O32" s="13">
        <f>N32*H32</f>
        <v>29.973184</v>
      </c>
    </row>
    <row r="33" spans="1:15" x14ac:dyDescent="0.3">
      <c r="A33" s="22" t="s">
        <v>3</v>
      </c>
      <c r="B33" s="19">
        <v>1</v>
      </c>
      <c r="C33" s="10" t="s">
        <v>25</v>
      </c>
      <c r="D33" s="18" t="s">
        <v>41</v>
      </c>
      <c r="E33" s="10"/>
      <c r="F33" s="11">
        <v>12.2</v>
      </c>
      <c r="G33" s="12"/>
      <c r="H33" s="11">
        <v>5.25</v>
      </c>
      <c r="I33" s="10"/>
      <c r="J33" s="10"/>
      <c r="K33" s="12"/>
      <c r="L33" s="10"/>
      <c r="M33" s="10"/>
      <c r="N33" s="10"/>
      <c r="O33" s="13">
        <f t="shared" ref="O33:O34" si="9">F33*H33</f>
        <v>64.05</v>
      </c>
    </row>
    <row r="34" spans="1:15" x14ac:dyDescent="0.3">
      <c r="A34" s="22"/>
      <c r="B34" s="19">
        <v>2</v>
      </c>
      <c r="C34" s="10" t="s">
        <v>25</v>
      </c>
      <c r="D34" s="18" t="s">
        <v>41</v>
      </c>
      <c r="E34" s="10"/>
      <c r="F34" s="11">
        <v>12.2</v>
      </c>
      <c r="G34" s="12"/>
      <c r="H34" s="11">
        <v>5.25</v>
      </c>
      <c r="I34" s="10"/>
      <c r="J34" s="10"/>
      <c r="K34" s="12"/>
      <c r="L34" s="10"/>
      <c r="M34" s="10"/>
      <c r="N34" s="10"/>
      <c r="O34" s="13">
        <f t="shared" si="9"/>
        <v>64.05</v>
      </c>
    </row>
    <row r="35" spans="1:15" x14ac:dyDescent="0.3">
      <c r="A35" s="22"/>
      <c r="B35" s="19">
        <v>3</v>
      </c>
      <c r="C35" s="10" t="s">
        <v>48</v>
      </c>
      <c r="D35" s="10"/>
      <c r="E35" s="17">
        <v>8</v>
      </c>
      <c r="F35" s="11"/>
      <c r="G35" s="12">
        <v>96</v>
      </c>
      <c r="H35" s="11">
        <f t="shared" si="5"/>
        <v>0.39438400000000001</v>
      </c>
      <c r="I35" s="10">
        <v>1300</v>
      </c>
      <c r="J35" s="10">
        <v>600</v>
      </c>
      <c r="K35" s="12"/>
      <c r="L35" s="10"/>
      <c r="M35" s="10">
        <f t="shared" ref="M35:M38" si="10">I35+J35+K35+L35</f>
        <v>1900</v>
      </c>
      <c r="N35" s="10">
        <f>M35/1000*G35</f>
        <v>182.39999999999998</v>
      </c>
      <c r="O35" s="13">
        <f>N35*H35</f>
        <v>71.935641599999997</v>
      </c>
    </row>
    <row r="36" spans="1:15" x14ac:dyDescent="0.3">
      <c r="A36" s="22"/>
      <c r="B36" s="19">
        <v>4</v>
      </c>
      <c r="C36" s="10" t="s">
        <v>37</v>
      </c>
      <c r="D36" s="10"/>
      <c r="E36" s="17">
        <v>8</v>
      </c>
      <c r="F36" s="11"/>
      <c r="G36" s="12">
        <v>48</v>
      </c>
      <c r="H36" s="11">
        <f t="shared" si="5"/>
        <v>0.39438400000000001</v>
      </c>
      <c r="I36" s="10">
        <v>400</v>
      </c>
      <c r="J36" s="10">
        <v>130</v>
      </c>
      <c r="K36" s="12">
        <v>400</v>
      </c>
      <c r="L36" s="10"/>
      <c r="M36" s="10">
        <f t="shared" si="10"/>
        <v>930</v>
      </c>
      <c r="N36" s="10">
        <f t="shared" ref="N36:N38" si="11">M36/1000*G36</f>
        <v>44.64</v>
      </c>
      <c r="O36" s="13">
        <f t="shared" ref="O36:O38" si="12">N36*H36</f>
        <v>17.60530176</v>
      </c>
    </row>
    <row r="37" spans="1:15" x14ac:dyDescent="0.3">
      <c r="A37" s="22"/>
      <c r="B37" s="19">
        <v>5</v>
      </c>
      <c r="C37" s="10" t="s">
        <v>38</v>
      </c>
      <c r="D37" s="10"/>
      <c r="E37" s="17">
        <v>8</v>
      </c>
      <c r="F37" s="11"/>
      <c r="G37" s="12">
        <v>100</v>
      </c>
      <c r="H37" s="11">
        <f t="shared" si="5"/>
        <v>0.39438400000000001</v>
      </c>
      <c r="I37" s="10">
        <v>400</v>
      </c>
      <c r="J37" s="10">
        <v>170</v>
      </c>
      <c r="K37" s="12">
        <v>400</v>
      </c>
      <c r="L37" s="10"/>
      <c r="M37" s="10">
        <f t="shared" si="10"/>
        <v>970</v>
      </c>
      <c r="N37" s="10">
        <f t="shared" si="11"/>
        <v>97</v>
      </c>
      <c r="O37" s="13">
        <f t="shared" si="12"/>
        <v>38.255248000000002</v>
      </c>
    </row>
    <row r="38" spans="1:15" x14ac:dyDescent="0.3">
      <c r="A38" s="22"/>
      <c r="B38" s="19">
        <v>6</v>
      </c>
      <c r="C38" s="10"/>
      <c r="D38" s="10" t="s">
        <v>34</v>
      </c>
      <c r="E38" s="17">
        <v>8</v>
      </c>
      <c r="F38" s="11"/>
      <c r="G38" s="12">
        <v>14</v>
      </c>
      <c r="H38" s="11">
        <f t="shared" si="5"/>
        <v>0.39438400000000001</v>
      </c>
      <c r="I38" s="10">
        <v>7300</v>
      </c>
      <c r="J38" s="10"/>
      <c r="K38" s="12"/>
      <c r="L38" s="10"/>
      <c r="M38" s="10">
        <f t="shared" si="10"/>
        <v>7300</v>
      </c>
      <c r="N38" s="10">
        <f t="shared" si="11"/>
        <v>102.2</v>
      </c>
      <c r="O38" s="13">
        <f t="shared" si="12"/>
        <v>40.306044800000002</v>
      </c>
    </row>
    <row r="39" spans="1:15" x14ac:dyDescent="0.3">
      <c r="A39" s="22" t="s">
        <v>4</v>
      </c>
      <c r="B39" s="10">
        <v>1</v>
      </c>
      <c r="C39" s="10" t="s">
        <v>25</v>
      </c>
      <c r="D39" s="18" t="s">
        <v>41</v>
      </c>
      <c r="E39" s="10"/>
      <c r="F39" s="11">
        <v>1.5</v>
      </c>
      <c r="G39" s="12"/>
      <c r="H39" s="11">
        <v>5.25</v>
      </c>
      <c r="I39" s="10"/>
      <c r="J39" s="10"/>
      <c r="K39" s="12"/>
      <c r="L39" s="10"/>
      <c r="M39" s="10"/>
      <c r="N39" s="10"/>
      <c r="O39" s="13">
        <f t="shared" ref="O39:O42" si="13">F39*H39</f>
        <v>7.875</v>
      </c>
    </row>
    <row r="40" spans="1:15" x14ac:dyDescent="0.3">
      <c r="A40" s="22"/>
      <c r="B40" s="10">
        <v>2</v>
      </c>
      <c r="C40" s="10" t="s">
        <v>25</v>
      </c>
      <c r="D40" s="18" t="s">
        <v>41</v>
      </c>
      <c r="E40" s="10"/>
      <c r="F40" s="11">
        <v>15.2</v>
      </c>
      <c r="G40" s="12"/>
      <c r="H40" s="11">
        <v>5.25</v>
      </c>
      <c r="I40" s="10"/>
      <c r="J40" s="10"/>
      <c r="K40" s="12"/>
      <c r="L40" s="10"/>
      <c r="M40" s="10"/>
      <c r="N40" s="10"/>
      <c r="O40" s="13">
        <f t="shared" si="13"/>
        <v>79.8</v>
      </c>
    </row>
    <row r="41" spans="1:15" x14ac:dyDescent="0.3">
      <c r="A41" s="22"/>
      <c r="B41" s="10">
        <v>3</v>
      </c>
      <c r="C41" s="10" t="s">
        <v>25</v>
      </c>
      <c r="D41" s="18" t="s">
        <v>41</v>
      </c>
      <c r="E41" s="10"/>
      <c r="F41" s="11">
        <v>1.7</v>
      </c>
      <c r="G41" s="12"/>
      <c r="H41" s="11">
        <v>5.25</v>
      </c>
      <c r="I41" s="10"/>
      <c r="J41" s="10"/>
      <c r="K41" s="12"/>
      <c r="L41" s="10"/>
      <c r="M41" s="10"/>
      <c r="N41" s="10"/>
      <c r="O41" s="13">
        <f t="shared" si="13"/>
        <v>8.9249999999999989</v>
      </c>
    </row>
    <row r="42" spans="1:15" x14ac:dyDescent="0.3">
      <c r="A42" s="22"/>
      <c r="B42" s="10">
        <v>4</v>
      </c>
      <c r="C42" s="10" t="s">
        <v>25</v>
      </c>
      <c r="D42" s="18" t="s">
        <v>41</v>
      </c>
      <c r="E42" s="10"/>
      <c r="F42" s="11">
        <v>8</v>
      </c>
      <c r="G42" s="12"/>
      <c r="H42" s="11">
        <v>5.25</v>
      </c>
      <c r="I42" s="10"/>
      <c r="J42" s="10"/>
      <c r="K42" s="12"/>
      <c r="L42" s="10"/>
      <c r="M42" s="10"/>
      <c r="N42" s="10"/>
      <c r="O42" s="13">
        <f t="shared" si="13"/>
        <v>42</v>
      </c>
    </row>
    <row r="43" spans="1:15" x14ac:dyDescent="0.3">
      <c r="A43" s="22"/>
      <c r="B43" s="10">
        <v>5</v>
      </c>
      <c r="C43" s="10" t="s">
        <v>49</v>
      </c>
      <c r="D43" s="10"/>
      <c r="E43" s="17">
        <v>8</v>
      </c>
      <c r="F43" s="11"/>
      <c r="G43" s="12">
        <v>6</v>
      </c>
      <c r="H43" s="11">
        <f t="shared" ref="H43:H46" si="14">(E43/2)*(E43/2)*3.14*7850/1000000</f>
        <v>0.39438400000000001</v>
      </c>
      <c r="I43" s="10">
        <v>500</v>
      </c>
      <c r="J43" s="10">
        <v>500</v>
      </c>
      <c r="K43" s="12"/>
      <c r="L43" s="10"/>
      <c r="M43" s="10">
        <f t="shared" ref="M43:M46" si="15">I43+J43+K43+L43</f>
        <v>1000</v>
      </c>
      <c r="N43" s="10">
        <f>M43/1000*G43</f>
        <v>6</v>
      </c>
      <c r="O43" s="13">
        <f>N43*H43</f>
        <v>2.366304</v>
      </c>
    </row>
    <row r="44" spans="1:15" x14ac:dyDescent="0.3">
      <c r="A44" s="22"/>
      <c r="B44" s="10">
        <v>6</v>
      </c>
      <c r="C44" s="10" t="s">
        <v>50</v>
      </c>
      <c r="D44" s="10"/>
      <c r="E44" s="17">
        <v>8</v>
      </c>
      <c r="F44" s="11"/>
      <c r="G44" s="12">
        <v>40</v>
      </c>
      <c r="H44" s="11">
        <f t="shared" si="14"/>
        <v>0.39438400000000001</v>
      </c>
      <c r="I44" s="10">
        <v>100</v>
      </c>
      <c r="J44" s="10">
        <v>267</v>
      </c>
      <c r="K44" s="12">
        <v>143</v>
      </c>
      <c r="L44" s="10">
        <v>100</v>
      </c>
      <c r="M44" s="10">
        <f t="shared" si="15"/>
        <v>610</v>
      </c>
      <c r="N44" s="10">
        <f t="shared" ref="N44:N46" si="16">M44/1000*G44</f>
        <v>24.4</v>
      </c>
      <c r="O44" s="13">
        <f t="shared" ref="O44:O46" si="17">N44*H44</f>
        <v>9.6229695999999993</v>
      </c>
    </row>
    <row r="45" spans="1:15" x14ac:dyDescent="0.3">
      <c r="A45" s="22"/>
      <c r="B45" s="10">
        <v>7</v>
      </c>
      <c r="C45" s="10" t="s">
        <v>37</v>
      </c>
      <c r="D45" s="10"/>
      <c r="E45" s="17">
        <v>8</v>
      </c>
      <c r="F45" s="11"/>
      <c r="G45" s="12">
        <v>64</v>
      </c>
      <c r="H45" s="11">
        <f t="shared" si="14"/>
        <v>0.39438400000000001</v>
      </c>
      <c r="I45" s="10">
        <v>400</v>
      </c>
      <c r="J45" s="10">
        <v>130</v>
      </c>
      <c r="K45" s="12">
        <v>400</v>
      </c>
      <c r="L45" s="10"/>
      <c r="M45" s="10">
        <f t="shared" si="15"/>
        <v>930</v>
      </c>
      <c r="N45" s="10">
        <f t="shared" si="16"/>
        <v>59.52</v>
      </c>
      <c r="O45" s="13">
        <f t="shared" si="17"/>
        <v>23.473735680000001</v>
      </c>
    </row>
    <row r="46" spans="1:15" x14ac:dyDescent="0.3">
      <c r="A46" s="22"/>
      <c r="B46" s="10"/>
      <c r="C46" s="10"/>
      <c r="D46" s="10" t="s">
        <v>34</v>
      </c>
      <c r="E46" s="16">
        <v>12</v>
      </c>
      <c r="F46" s="11"/>
      <c r="G46" s="12">
        <v>4</v>
      </c>
      <c r="H46" s="11">
        <f t="shared" si="14"/>
        <v>0.88736400000000004</v>
      </c>
      <c r="I46" s="10">
        <v>3500</v>
      </c>
      <c r="J46" s="10"/>
      <c r="K46" s="12"/>
      <c r="L46" s="10"/>
      <c r="M46" s="10">
        <f t="shared" si="15"/>
        <v>3500</v>
      </c>
      <c r="N46" s="10">
        <f t="shared" si="16"/>
        <v>14</v>
      </c>
      <c r="O46" s="13">
        <f t="shared" si="17"/>
        <v>12.423096000000001</v>
      </c>
    </row>
    <row r="47" spans="1:15" x14ac:dyDescent="0.3">
      <c r="A47" s="22" t="s">
        <v>5</v>
      </c>
      <c r="B47" s="19">
        <v>1</v>
      </c>
      <c r="C47" s="10" t="s">
        <v>25</v>
      </c>
      <c r="D47" s="18" t="s">
        <v>41</v>
      </c>
      <c r="E47" s="10"/>
      <c r="F47" s="11">
        <v>18.399999999999999</v>
      </c>
      <c r="G47" s="12"/>
      <c r="H47" s="11">
        <v>5.25</v>
      </c>
      <c r="I47" s="10"/>
      <c r="J47" s="10"/>
      <c r="K47" s="12"/>
      <c r="L47" s="10"/>
      <c r="M47" s="10"/>
      <c r="N47" s="10"/>
      <c r="O47" s="13">
        <f t="shared" ref="O47:O50" si="18">F47*H47</f>
        <v>96.6</v>
      </c>
    </row>
    <row r="48" spans="1:15" x14ac:dyDescent="0.3">
      <c r="A48" s="22"/>
      <c r="B48" s="19">
        <v>2</v>
      </c>
      <c r="C48" s="10" t="s">
        <v>25</v>
      </c>
      <c r="D48" s="18" t="s">
        <v>41</v>
      </c>
      <c r="E48" s="10"/>
      <c r="F48" s="11">
        <v>18.399999999999999</v>
      </c>
      <c r="G48" s="12"/>
      <c r="H48" s="11">
        <v>5.25</v>
      </c>
      <c r="I48" s="10"/>
      <c r="J48" s="10"/>
      <c r="K48" s="12"/>
      <c r="L48" s="10"/>
      <c r="M48" s="10"/>
      <c r="N48" s="10"/>
      <c r="O48" s="13">
        <f t="shared" si="18"/>
        <v>96.6</v>
      </c>
    </row>
    <row r="49" spans="1:15" x14ac:dyDescent="0.3">
      <c r="A49" s="22"/>
      <c r="B49" s="19">
        <v>3</v>
      </c>
      <c r="C49" s="10" t="s">
        <v>25</v>
      </c>
      <c r="D49" s="18" t="s">
        <v>41</v>
      </c>
      <c r="E49" s="10"/>
      <c r="F49" s="11">
        <v>10</v>
      </c>
      <c r="G49" s="12"/>
      <c r="H49" s="11">
        <v>5.25</v>
      </c>
      <c r="I49" s="10"/>
      <c r="J49" s="10"/>
      <c r="K49" s="12"/>
      <c r="L49" s="10"/>
      <c r="M49" s="10"/>
      <c r="N49" s="10"/>
      <c r="O49" s="13">
        <f t="shared" si="18"/>
        <v>52.5</v>
      </c>
    </row>
    <row r="50" spans="1:15" x14ac:dyDescent="0.3">
      <c r="A50" s="22"/>
      <c r="B50" s="19">
        <v>4</v>
      </c>
      <c r="C50" s="10" t="s">
        <v>25</v>
      </c>
      <c r="D50" s="14" t="s">
        <v>26</v>
      </c>
      <c r="E50" s="10"/>
      <c r="F50" s="11">
        <v>1.7</v>
      </c>
      <c r="G50" s="12"/>
      <c r="H50" s="11">
        <v>11.83</v>
      </c>
      <c r="I50" s="10"/>
      <c r="J50" s="10"/>
      <c r="K50" s="12"/>
      <c r="L50" s="10"/>
      <c r="M50" s="10"/>
      <c r="N50" s="10"/>
      <c r="O50" s="13">
        <f t="shared" si="18"/>
        <v>20.111000000000001</v>
      </c>
    </row>
    <row r="51" spans="1:15" x14ac:dyDescent="0.3">
      <c r="A51" s="22"/>
      <c r="B51" s="19">
        <v>5</v>
      </c>
      <c r="C51" s="10" t="s">
        <v>51</v>
      </c>
      <c r="D51" s="10"/>
      <c r="E51" s="17">
        <v>8</v>
      </c>
      <c r="F51" s="11"/>
      <c r="G51" s="12">
        <v>104</v>
      </c>
      <c r="H51" s="11">
        <f t="shared" ref="H51:H56" si="19">(E51/2)*(E51/2)*3.14*7850/1000000</f>
        <v>0.39438400000000001</v>
      </c>
      <c r="I51" s="10">
        <v>1190</v>
      </c>
      <c r="J51" s="10">
        <v>600</v>
      </c>
      <c r="K51" s="12"/>
      <c r="L51" s="10"/>
      <c r="M51" s="10">
        <f t="shared" ref="M51:M56" si="20">I51+J51+K51+L51</f>
        <v>1790</v>
      </c>
      <c r="N51" s="10">
        <f>M51/1000*G51</f>
        <v>186.16</v>
      </c>
      <c r="O51" s="13">
        <f>N51*H51</f>
        <v>73.418525439999996</v>
      </c>
    </row>
    <row r="52" spans="1:15" x14ac:dyDescent="0.3">
      <c r="A52" s="22"/>
      <c r="B52" s="19">
        <v>6</v>
      </c>
      <c r="C52" s="10" t="s">
        <v>37</v>
      </c>
      <c r="D52" s="10"/>
      <c r="E52" s="17">
        <v>8</v>
      </c>
      <c r="F52" s="11"/>
      <c r="G52" s="12">
        <v>84</v>
      </c>
      <c r="H52" s="11">
        <f t="shared" si="19"/>
        <v>0.39438400000000001</v>
      </c>
      <c r="I52" s="10">
        <v>400</v>
      </c>
      <c r="J52" s="10">
        <v>130</v>
      </c>
      <c r="K52" s="12">
        <v>400</v>
      </c>
      <c r="L52" s="10"/>
      <c r="M52" s="10">
        <f t="shared" si="20"/>
        <v>930</v>
      </c>
      <c r="N52" s="10">
        <f t="shared" ref="N52:N56" si="21">M52/1000*G52</f>
        <v>78.12</v>
      </c>
      <c r="O52" s="13">
        <f t="shared" ref="O52:O56" si="22">N52*H52</f>
        <v>30.809278080000002</v>
      </c>
    </row>
    <row r="53" spans="1:15" x14ac:dyDescent="0.3">
      <c r="A53" s="22"/>
      <c r="B53" s="19">
        <v>7</v>
      </c>
      <c r="C53" s="10" t="s">
        <v>38</v>
      </c>
      <c r="D53" s="10"/>
      <c r="E53" s="17">
        <v>8</v>
      </c>
      <c r="F53" s="11"/>
      <c r="G53" s="12">
        <v>120</v>
      </c>
      <c r="H53" s="11">
        <f t="shared" si="19"/>
        <v>0.39438400000000001</v>
      </c>
      <c r="I53" s="10">
        <v>400</v>
      </c>
      <c r="J53" s="10">
        <v>170</v>
      </c>
      <c r="K53" s="12">
        <v>400</v>
      </c>
      <c r="L53" s="10"/>
      <c r="M53" s="10">
        <f t="shared" si="20"/>
        <v>970</v>
      </c>
      <c r="N53" s="10">
        <f t="shared" si="21"/>
        <v>116.39999999999999</v>
      </c>
      <c r="O53" s="13">
        <f t="shared" si="22"/>
        <v>45.906297599999995</v>
      </c>
    </row>
    <row r="54" spans="1:15" x14ac:dyDescent="0.3">
      <c r="A54" s="22"/>
      <c r="B54" s="19">
        <v>8</v>
      </c>
      <c r="C54" s="10"/>
      <c r="D54" s="10" t="s">
        <v>34</v>
      </c>
      <c r="E54" s="16">
        <v>12</v>
      </c>
      <c r="F54" s="11"/>
      <c r="G54" s="12">
        <v>4</v>
      </c>
      <c r="H54" s="11">
        <f t="shared" si="19"/>
        <v>0.88736400000000004</v>
      </c>
      <c r="I54" s="10">
        <v>3000</v>
      </c>
      <c r="J54" s="10"/>
      <c r="K54" s="12"/>
      <c r="L54" s="10"/>
      <c r="M54" s="10">
        <f t="shared" si="20"/>
        <v>3000</v>
      </c>
      <c r="N54" s="10">
        <f t="shared" si="21"/>
        <v>12</v>
      </c>
      <c r="O54" s="13">
        <f t="shared" si="22"/>
        <v>10.648368000000001</v>
      </c>
    </row>
    <row r="55" spans="1:15" x14ac:dyDescent="0.3">
      <c r="A55" s="22"/>
      <c r="B55" s="19">
        <v>9</v>
      </c>
      <c r="C55" s="10"/>
      <c r="D55" s="10" t="s">
        <v>34</v>
      </c>
      <c r="E55" s="17">
        <v>8</v>
      </c>
      <c r="F55" s="11"/>
      <c r="G55" s="12">
        <v>14</v>
      </c>
      <c r="H55" s="11">
        <f t="shared" si="19"/>
        <v>0.39438400000000001</v>
      </c>
      <c r="I55" s="10">
        <v>8200</v>
      </c>
      <c r="J55" s="10"/>
      <c r="K55" s="12"/>
      <c r="L55" s="10"/>
      <c r="M55" s="10">
        <f t="shared" si="20"/>
        <v>8200</v>
      </c>
      <c r="N55" s="10">
        <f t="shared" si="21"/>
        <v>114.79999999999998</v>
      </c>
      <c r="O55" s="13">
        <f t="shared" si="22"/>
        <v>45.275283199999997</v>
      </c>
    </row>
    <row r="56" spans="1:15" x14ac:dyDescent="0.3">
      <c r="A56" s="22"/>
      <c r="B56" s="10"/>
      <c r="C56" s="10" t="s">
        <v>52</v>
      </c>
      <c r="D56" s="10"/>
      <c r="E56" s="17">
        <v>8</v>
      </c>
      <c r="F56" s="11"/>
      <c r="G56" s="12">
        <v>24</v>
      </c>
      <c r="H56" s="11">
        <f t="shared" si="19"/>
        <v>0.39438400000000001</v>
      </c>
      <c r="I56" s="10">
        <v>100</v>
      </c>
      <c r="J56" s="10">
        <v>368</v>
      </c>
      <c r="K56" s="12">
        <v>202</v>
      </c>
      <c r="L56" s="10">
        <v>100</v>
      </c>
      <c r="M56" s="10">
        <f t="shared" si="20"/>
        <v>770</v>
      </c>
      <c r="N56" s="10">
        <f t="shared" si="21"/>
        <v>18.48</v>
      </c>
      <c r="O56" s="13">
        <f t="shared" si="22"/>
        <v>7.2882163200000001</v>
      </c>
    </row>
    <row r="57" spans="1:15" x14ac:dyDescent="0.3">
      <c r="A57" s="22" t="s">
        <v>6</v>
      </c>
      <c r="B57" s="10">
        <v>1</v>
      </c>
      <c r="C57" s="10" t="s">
        <v>25</v>
      </c>
      <c r="D57" s="18" t="s">
        <v>41</v>
      </c>
      <c r="E57" s="10"/>
      <c r="F57" s="11">
        <v>14.3</v>
      </c>
      <c r="G57" s="12"/>
      <c r="H57" s="11">
        <v>5.25</v>
      </c>
      <c r="I57" s="10"/>
      <c r="J57" s="10"/>
      <c r="K57" s="12"/>
      <c r="L57" s="10"/>
      <c r="M57" s="10"/>
      <c r="N57" s="10"/>
      <c r="O57" s="13">
        <f t="shared" ref="O57:O58" si="23">F57*H57</f>
        <v>75.075000000000003</v>
      </c>
    </row>
    <row r="58" spans="1:15" x14ac:dyDescent="0.3">
      <c r="A58" s="22"/>
      <c r="B58" s="10">
        <v>2</v>
      </c>
      <c r="C58" s="10" t="s">
        <v>25</v>
      </c>
      <c r="D58" s="18" t="s">
        <v>41</v>
      </c>
      <c r="E58" s="10"/>
      <c r="F58" s="11">
        <v>1</v>
      </c>
      <c r="G58" s="12"/>
      <c r="H58" s="11">
        <v>5.25</v>
      </c>
      <c r="I58" s="10"/>
      <c r="J58" s="10"/>
      <c r="K58" s="12"/>
      <c r="L58" s="10"/>
      <c r="M58" s="10"/>
      <c r="N58" s="10"/>
      <c r="O58" s="13">
        <f t="shared" si="23"/>
        <v>5.25</v>
      </c>
    </row>
    <row r="59" spans="1:15" x14ac:dyDescent="0.3">
      <c r="A59" s="22"/>
      <c r="B59" s="19">
        <v>3</v>
      </c>
      <c r="C59" s="10" t="s">
        <v>53</v>
      </c>
      <c r="D59" s="10"/>
      <c r="E59" s="17">
        <v>8</v>
      </c>
      <c r="F59" s="11"/>
      <c r="G59" s="12">
        <v>70</v>
      </c>
      <c r="H59" s="11">
        <f t="shared" ref="H59:H61" si="24">(E59/2)*(E59/2)*3.14*7850/1000000</f>
        <v>0.39438400000000001</v>
      </c>
      <c r="I59" s="10">
        <v>100</v>
      </c>
      <c r="J59" s="10">
        <v>138</v>
      </c>
      <c r="K59" s="12">
        <v>226</v>
      </c>
      <c r="L59" s="10">
        <v>100</v>
      </c>
      <c r="M59" s="10">
        <f t="shared" ref="M59:M61" si="25">I59+J59+K59+L59</f>
        <v>564</v>
      </c>
      <c r="N59" s="10">
        <f>M59/1000*G59</f>
        <v>39.479999999999997</v>
      </c>
      <c r="O59" s="13">
        <f>N59*H59</f>
        <v>15.570280319999998</v>
      </c>
    </row>
    <row r="60" spans="1:15" x14ac:dyDescent="0.3">
      <c r="A60" s="22"/>
      <c r="B60" s="10">
        <v>4</v>
      </c>
      <c r="C60" s="10" t="s">
        <v>54</v>
      </c>
      <c r="D60" s="10"/>
      <c r="E60" s="17">
        <v>8</v>
      </c>
      <c r="F60" s="11"/>
      <c r="G60" s="12">
        <v>7</v>
      </c>
      <c r="H60" s="11">
        <f t="shared" si="24"/>
        <v>0.39438400000000001</v>
      </c>
      <c r="I60" s="10">
        <v>500</v>
      </c>
      <c r="J60" s="10">
        <v>500</v>
      </c>
      <c r="K60" s="12"/>
      <c r="L60" s="10"/>
      <c r="M60" s="10">
        <f t="shared" si="25"/>
        <v>1000</v>
      </c>
      <c r="N60" s="10">
        <f>M60/1000*G60</f>
        <v>7</v>
      </c>
      <c r="O60" s="13">
        <f>N60*H60</f>
        <v>2.760688</v>
      </c>
    </row>
    <row r="61" spans="1:15" x14ac:dyDescent="0.3">
      <c r="A61" s="22"/>
      <c r="B61" s="10">
        <v>5</v>
      </c>
      <c r="C61" s="10"/>
      <c r="D61" s="10" t="s">
        <v>34</v>
      </c>
      <c r="E61" s="16">
        <v>12</v>
      </c>
      <c r="F61" s="11"/>
      <c r="G61" s="12">
        <v>4</v>
      </c>
      <c r="H61" s="11">
        <f t="shared" si="24"/>
        <v>0.88736400000000004</v>
      </c>
      <c r="I61" s="10">
        <v>1700</v>
      </c>
      <c r="J61" s="10"/>
      <c r="K61" s="12"/>
      <c r="L61" s="10"/>
      <c r="M61" s="10">
        <f t="shared" si="25"/>
        <v>1700</v>
      </c>
      <c r="N61" s="10">
        <f>M61/1000*G61</f>
        <v>6.8</v>
      </c>
      <c r="O61" s="13">
        <f>N61*H61</f>
        <v>6.0340752000000002</v>
      </c>
    </row>
    <row r="62" spans="1:15" x14ac:dyDescent="0.3">
      <c r="H62" s="1" t="s">
        <v>55</v>
      </c>
      <c r="O62" s="9">
        <f>SUM(O2:O61)</f>
        <v>2448.6596623199998</v>
      </c>
    </row>
    <row r="63" spans="1:15" x14ac:dyDescent="0.3">
      <c r="H63" t="s">
        <v>56</v>
      </c>
      <c r="M63" s="5" t="s">
        <v>41</v>
      </c>
      <c r="O63" s="9">
        <f>SUM(O20:O21,O33:O34,O39:O42,O47:O49,O57:O58)</f>
        <v>632.73</v>
      </c>
    </row>
    <row r="64" spans="1:15" x14ac:dyDescent="0.3">
      <c r="M64" s="4" t="s">
        <v>26</v>
      </c>
      <c r="O64" s="9">
        <f>SUM(O2:O3,O11:O12,O22:O23,O50)</f>
        <v>565.00079999999991</v>
      </c>
    </row>
    <row r="65" spans="13:15" x14ac:dyDescent="0.3">
      <c r="M65" s="7">
        <v>16</v>
      </c>
      <c r="O65" s="9">
        <f>SUM(O4,O13)</f>
        <v>157.75360000000001</v>
      </c>
    </row>
    <row r="66" spans="13:15" x14ac:dyDescent="0.3">
      <c r="M66" s="6">
        <v>12</v>
      </c>
      <c r="O66" s="9">
        <f>SUM(O5,O10,O14:O15,O24,O31,O46,O54,O61)</f>
        <v>310.93234560000002</v>
      </c>
    </row>
    <row r="67" spans="13:15" x14ac:dyDescent="0.3">
      <c r="M67" s="8">
        <v>8</v>
      </c>
      <c r="O67" s="9">
        <f>SUM(O6:O9,O16:O19,O25:O30,O32,O35:O38,O43:O45,O51:O53,O55:O56,O59:O60)</f>
        <v>782.24291672000015</v>
      </c>
    </row>
  </sheetData>
  <pageMargins left="0.7" right="0.7" top="0.75" bottom="0.75" header="0.3" footer="0.3"/>
  <pageSetup paperSiz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Betoonimahud</vt:lpstr>
      <vt:lpstr>Armatuuride mahud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2022-07-14T04:48:24Z</dcterms:created>
  <dcterms:modified xsi:type="dcterms:W3CDTF">2022-07-15T08:43:22Z</dcterms:modified>
</cp:coreProperties>
</file>