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mo\EVIKO\01_Türi Päästekomando\14_Tööfailid\TÜRI EK TEMP\"/>
    </mc:Choice>
  </mc:AlternateContent>
  <xr:revisionPtr revIDLastSave="0" documentId="13_ncr:1_{1F1148C2-91E5-46E3-8CD3-FA3DD22A7B5D}" xr6:coauthVersionLast="47" xr6:coauthVersionMax="47" xr10:uidLastSave="{00000000-0000-0000-0000-000000000000}"/>
  <bookViews>
    <workbookView xWindow="-23148" yWindow="-108" windowWidth="23256" windowHeight="13176" xr2:uid="{756C4459-41B7-4ADC-ADFB-46B05E7DA2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D42" i="1"/>
  <c r="D40" i="1"/>
  <c r="D36" i="1"/>
  <c r="D38" i="1" s="1"/>
  <c r="D34" i="1"/>
  <c r="D29" i="1"/>
  <c r="D28" i="1"/>
  <c r="D23" i="1"/>
  <c r="D20" i="1"/>
  <c r="D14" i="1"/>
  <c r="D6" i="1"/>
  <c r="D5" i="1"/>
  <c r="F46" i="1" l="1"/>
  <c r="F47" i="1" s="1"/>
</calcChain>
</file>

<file path=xl/sharedStrings.xml><?xml version="1.0" encoding="utf-8"?>
<sst xmlns="http://schemas.openxmlformats.org/spreadsheetml/2006/main" count="99" uniqueCount="58">
  <si>
    <t>jrk</t>
  </si>
  <si>
    <t>Tööde nimetus</t>
  </si>
  <si>
    <t>kogus</t>
  </si>
  <si>
    <t>1.</t>
  </si>
  <si>
    <t>m3</t>
  </si>
  <si>
    <t>2.</t>
  </si>
  <si>
    <t>3.</t>
  </si>
  <si>
    <t>4.</t>
  </si>
  <si>
    <t>Peahoone remondikanali monoliitbetoon</t>
  </si>
  <si>
    <t>5.</t>
  </si>
  <si>
    <t>6.</t>
  </si>
  <si>
    <t>Harjutustorni monoliitšahti ehitustööd</t>
  </si>
  <si>
    <t>7.</t>
  </si>
  <si>
    <t>Columbia 190 müüritis, täisbetoneeritud</t>
  </si>
  <si>
    <t>8.</t>
  </si>
  <si>
    <t>Columbia 140 müüritis, täisbetoneeritud</t>
  </si>
  <si>
    <t>9.</t>
  </si>
  <si>
    <t>m2</t>
  </si>
  <si>
    <t>Bauroc Acustic 200 kergplokk, liimituna</t>
  </si>
  <si>
    <t>mõõt-ühik</t>
  </si>
  <si>
    <t>Summa
(ilma km-ta)</t>
  </si>
  <si>
    <t>Tööde summa kokku ilma käibemaksuta:</t>
  </si>
  <si>
    <t>Käibemaks 20%:</t>
  </si>
  <si>
    <t>Tööde maksumus kokku:</t>
  </si>
  <si>
    <t>ühik-
hind</t>
  </si>
  <si>
    <t>Vundamendid</t>
  </si>
  <si>
    <t>Monoliitbetoonikonstruktsioonid</t>
  </si>
  <si>
    <t>Müüritised</t>
  </si>
  <si>
    <t>Columbia 240 müüritis, täisbetoneeritud</t>
  </si>
  <si>
    <t>10.</t>
  </si>
  <si>
    <t>Peahoone lintvundament ja postivundament</t>
  </si>
  <si>
    <t>Betoon C30/37</t>
  </si>
  <si>
    <t>kg</t>
  </si>
  <si>
    <t>Ankrupoldid HPM20L</t>
  </si>
  <si>
    <t>tk</t>
  </si>
  <si>
    <t>Ankrupoldid HPM24L</t>
  </si>
  <si>
    <t>Postikingad HPKM24</t>
  </si>
  <si>
    <t>Abihoone (varjualune) vundamendi ehitus</t>
  </si>
  <si>
    <t>postivundamentide betoon C30/37</t>
  </si>
  <si>
    <t>armatuur Ø16-B500B, #Ø12-150/150, Ø12-B500B</t>
  </si>
  <si>
    <t>Harjutustorni vundamentide ehitus</t>
  </si>
  <si>
    <t>postvundamentide betoon (C30/37</t>
  </si>
  <si>
    <t>armatuur Ø16-B500B, Ø12-B500B, Ø8-B500B, Ø6-B500B</t>
  </si>
  <si>
    <t>nurgatugevdus PEIKKO SKT 50</t>
  </si>
  <si>
    <t>jm</t>
  </si>
  <si>
    <t>armatuur Ø8-B500B</t>
  </si>
  <si>
    <t>armatuurvõrk #12/12-200/200</t>
  </si>
  <si>
    <t>Abihoone (varjualune) generaatori alusplaat monoliitbetoonist</t>
  </si>
  <si>
    <t>armatuurvõrk #8/8-150/150</t>
  </si>
  <si>
    <t>#10/10-200/200</t>
  </si>
  <si>
    <t>Columbia 240 plokk</t>
  </si>
  <si>
    <t>Betoon C25/30</t>
  </si>
  <si>
    <t>Columbia 190 plokk</t>
  </si>
  <si>
    <t>Columbia 140 plokk</t>
  </si>
  <si>
    <r>
      <t xml:space="preserve">armatuur </t>
    </r>
    <r>
      <rPr>
        <i/>
        <sz val="9"/>
        <color theme="1"/>
        <rFont val="Calibri"/>
        <family val="2"/>
      </rPr>
      <t>Ø16-B500B, #Ø8-150/150, Ø20_B500B</t>
    </r>
  </si>
  <si>
    <r>
      <t xml:space="preserve">armatuur </t>
    </r>
    <r>
      <rPr>
        <sz val="9"/>
        <color theme="1"/>
        <rFont val="Calibri"/>
        <family val="2"/>
      </rPr>
      <t>Ø</t>
    </r>
    <r>
      <rPr>
        <i/>
        <sz val="9"/>
        <color theme="1"/>
        <rFont val="Calibri"/>
        <family val="2"/>
      </rPr>
      <t>10-B500B</t>
    </r>
    <r>
      <rPr>
        <i/>
        <sz val="9"/>
        <color theme="1"/>
        <rFont val="Calibri"/>
        <family val="2"/>
        <scheme val="minor"/>
      </rPr>
      <t xml:space="preserve">; müürivõrk </t>
    </r>
    <r>
      <rPr>
        <sz val="9"/>
        <color theme="1"/>
        <rFont val="Calibri"/>
        <family val="2"/>
      </rPr>
      <t>Ø</t>
    </r>
    <r>
      <rPr>
        <i/>
        <sz val="9"/>
        <color theme="1"/>
        <rFont val="Calibri"/>
        <family val="2"/>
      </rPr>
      <t>4-B500B / 200, s 400mm</t>
    </r>
  </si>
  <si>
    <r>
      <t xml:space="preserve">armatuur </t>
    </r>
    <r>
      <rPr>
        <sz val="9"/>
        <color theme="1"/>
        <rFont val="Calibri"/>
        <family val="2"/>
      </rPr>
      <t>Ø</t>
    </r>
    <r>
      <rPr>
        <i/>
        <sz val="9"/>
        <color theme="1"/>
        <rFont val="Calibri"/>
        <family val="2"/>
      </rPr>
      <t>10-B500B</t>
    </r>
    <r>
      <rPr>
        <i/>
        <sz val="9"/>
        <color theme="1"/>
        <rFont val="Calibri"/>
        <family val="2"/>
        <scheme val="minor"/>
      </rPr>
      <t xml:space="preserve">; müürivõrk </t>
    </r>
    <r>
      <rPr>
        <sz val="9"/>
        <color theme="1"/>
        <rFont val="Calibri"/>
        <family val="2"/>
      </rPr>
      <t>Ø</t>
    </r>
    <r>
      <rPr>
        <i/>
        <sz val="9"/>
        <color theme="1"/>
        <rFont val="Calibri"/>
        <family val="2"/>
      </rPr>
      <t>4-B500B / 155, s 400mm</t>
    </r>
  </si>
  <si>
    <r>
      <t xml:space="preserve">armatuur </t>
    </r>
    <r>
      <rPr>
        <sz val="9"/>
        <color theme="1"/>
        <rFont val="Calibri"/>
        <family val="2"/>
      </rPr>
      <t>Ø</t>
    </r>
    <r>
      <rPr>
        <i/>
        <sz val="9"/>
        <color theme="1"/>
        <rFont val="Calibri"/>
        <family val="2"/>
      </rPr>
      <t>10-B500B</t>
    </r>
    <r>
      <rPr>
        <i/>
        <sz val="9"/>
        <color theme="1"/>
        <rFont val="Calibri"/>
        <family val="2"/>
        <scheme val="minor"/>
      </rPr>
      <t xml:space="preserve">; müürivõrk </t>
    </r>
    <r>
      <rPr>
        <sz val="9"/>
        <color theme="1"/>
        <rFont val="Calibri"/>
        <family val="2"/>
      </rPr>
      <t>Ø</t>
    </r>
    <r>
      <rPr>
        <i/>
        <sz val="9"/>
        <color theme="1"/>
        <rFont val="Calibri"/>
        <family val="2"/>
      </rPr>
      <t>4-B500B /115, s 400mm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</si>
</sst>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 indent="1"/>
    </xf>
    <xf numFmtId="0" fontId="4" fillId="3" borderId="1" xfId="0" applyFont="1" applyFill="1" applyBorder="1" applyAlignment="1">
      <alignment horizontal="left" vertical="top" indent="2"/>
    </xf>
    <xf numFmtId="2" fontId="2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indent="1"/>
    </xf>
    <xf numFmtId="0" fontId="3" fillId="2" borderId="2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4" xfId="0" applyFont="1" applyFill="1" applyBorder="1" applyAlignment="1">
      <alignment horizontal="right" vertical="center" indent="1"/>
    </xf>
    <xf numFmtId="43" fontId="3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horizontal="right" vertical="center" indent="1"/>
    </xf>
    <xf numFmtId="43" fontId="2" fillId="2" borderId="1" xfId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1"/>
    </xf>
    <xf numFmtId="2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02E0-26A1-41B9-AF43-7CBD17323881}">
  <dimension ref="A1:F47"/>
  <sheetViews>
    <sheetView tabSelected="1" workbookViewId="0">
      <selection activeCell="J10" sqref="J10"/>
    </sheetView>
  </sheetViews>
  <sheetFormatPr defaultRowHeight="12" x14ac:dyDescent="0.3"/>
  <cols>
    <col min="1" max="1" width="4.33203125" style="2" customWidth="1"/>
    <col min="2" max="2" width="46.44140625" style="2" bestFit="1" customWidth="1"/>
    <col min="3" max="3" width="5.21875" style="2" customWidth="1"/>
    <col min="4" max="4" width="7.109375" style="2" customWidth="1"/>
    <col min="5" max="5" width="6.44140625" style="2" customWidth="1"/>
    <col min="6" max="6" width="9.21875" style="2" bestFit="1" customWidth="1"/>
    <col min="7" max="16384" width="8.88671875" style="2"/>
  </cols>
  <sheetData>
    <row r="1" spans="1:6" x14ac:dyDescent="0.3">
      <c r="A1" s="1"/>
    </row>
    <row r="2" spans="1:6" ht="24" x14ac:dyDescent="0.3">
      <c r="A2" s="3" t="s">
        <v>0</v>
      </c>
      <c r="B2" s="3" t="s">
        <v>1</v>
      </c>
      <c r="C2" s="4" t="s">
        <v>19</v>
      </c>
      <c r="D2" s="4" t="s">
        <v>2</v>
      </c>
      <c r="E2" s="4" t="s">
        <v>24</v>
      </c>
      <c r="F2" s="4" t="s">
        <v>20</v>
      </c>
    </row>
    <row r="3" spans="1:6" x14ac:dyDescent="0.3">
      <c r="A3" s="5"/>
      <c r="B3" s="31" t="s">
        <v>25</v>
      </c>
      <c r="C3" s="6"/>
      <c r="D3" s="7"/>
      <c r="E3" s="6"/>
      <c r="F3" s="6"/>
    </row>
    <row r="4" spans="1:6" s="30" customFormat="1" x14ac:dyDescent="0.3">
      <c r="A4" s="5" t="s">
        <v>3</v>
      </c>
      <c r="B4" s="16" t="s">
        <v>30</v>
      </c>
      <c r="C4" s="5" t="s">
        <v>4</v>
      </c>
      <c r="D4" s="28">
        <v>70.849999999999994</v>
      </c>
      <c r="E4" s="5"/>
      <c r="F4" s="29"/>
    </row>
    <row r="5" spans="1:6" x14ac:dyDescent="0.3">
      <c r="A5" s="11"/>
      <c r="B5" s="12" t="s">
        <v>31</v>
      </c>
      <c r="C5" s="11"/>
      <c r="D5" s="18">
        <f>68.53+2.32</f>
        <v>70.849999999999994</v>
      </c>
      <c r="E5" s="11"/>
      <c r="F5" s="14"/>
    </row>
    <row r="6" spans="1:6" x14ac:dyDescent="0.3">
      <c r="A6" s="11"/>
      <c r="B6" s="12" t="s">
        <v>54</v>
      </c>
      <c r="C6" s="11" t="s">
        <v>32</v>
      </c>
      <c r="D6" s="18">
        <f>6850+260</f>
        <v>7110</v>
      </c>
      <c r="E6" s="11"/>
      <c r="F6" s="14"/>
    </row>
    <row r="7" spans="1:6" x14ac:dyDescent="0.3">
      <c r="A7" s="11"/>
      <c r="B7" s="12" t="s">
        <v>33</v>
      </c>
      <c r="C7" s="11" t="s">
        <v>34</v>
      </c>
      <c r="D7" s="18">
        <v>4</v>
      </c>
      <c r="E7" s="11"/>
      <c r="F7" s="15"/>
    </row>
    <row r="8" spans="1:6" x14ac:dyDescent="0.3">
      <c r="A8" s="11"/>
      <c r="B8" s="12" t="s">
        <v>35</v>
      </c>
      <c r="C8" s="11" t="s">
        <v>34</v>
      </c>
      <c r="D8" s="18">
        <v>20</v>
      </c>
      <c r="E8" s="11"/>
      <c r="F8" s="15"/>
    </row>
    <row r="9" spans="1:6" x14ac:dyDescent="0.3">
      <c r="A9" s="11"/>
      <c r="B9" s="12" t="s">
        <v>36</v>
      </c>
      <c r="C9" s="11" t="s">
        <v>34</v>
      </c>
      <c r="D9" s="18">
        <v>4</v>
      </c>
      <c r="E9" s="11"/>
      <c r="F9" s="15"/>
    </row>
    <row r="10" spans="1:6" s="30" customFormat="1" x14ac:dyDescent="0.3">
      <c r="A10" s="5" t="s">
        <v>5</v>
      </c>
      <c r="B10" s="16" t="s">
        <v>37</v>
      </c>
      <c r="C10" s="5" t="s">
        <v>4</v>
      </c>
      <c r="D10" s="28">
        <v>5.28</v>
      </c>
      <c r="E10" s="5"/>
      <c r="F10" s="29"/>
    </row>
    <row r="11" spans="1:6" x14ac:dyDescent="0.3">
      <c r="A11" s="13"/>
      <c r="B11" s="12" t="s">
        <v>38</v>
      </c>
      <c r="C11" s="11" t="s">
        <v>4</v>
      </c>
      <c r="D11" s="18">
        <v>5.28</v>
      </c>
      <c r="E11" s="11"/>
      <c r="F11" s="14"/>
    </row>
    <row r="12" spans="1:6" x14ac:dyDescent="0.3">
      <c r="A12" s="13"/>
      <c r="B12" s="12" t="s">
        <v>39</v>
      </c>
      <c r="C12" s="11" t="s">
        <v>32</v>
      </c>
      <c r="D12" s="18">
        <v>900</v>
      </c>
      <c r="E12" s="11"/>
      <c r="F12" s="14"/>
    </row>
    <row r="13" spans="1:6" x14ac:dyDescent="0.3">
      <c r="A13" s="13"/>
      <c r="B13" s="12" t="s">
        <v>33</v>
      </c>
      <c r="C13" s="11" t="s">
        <v>34</v>
      </c>
      <c r="D13" s="18">
        <v>84</v>
      </c>
      <c r="E13" s="13"/>
      <c r="F13" s="14"/>
    </row>
    <row r="14" spans="1:6" s="30" customFormat="1" x14ac:dyDescent="0.3">
      <c r="A14" s="5" t="s">
        <v>6</v>
      </c>
      <c r="B14" s="16" t="s">
        <v>40</v>
      </c>
      <c r="C14" s="5" t="s">
        <v>4</v>
      </c>
      <c r="D14" s="28">
        <f>8.4+1.8</f>
        <v>10.200000000000001</v>
      </c>
      <c r="E14" s="5"/>
      <c r="F14" s="29"/>
    </row>
    <row r="15" spans="1:6" x14ac:dyDescent="0.3">
      <c r="A15" s="13"/>
      <c r="B15" s="12" t="s">
        <v>41</v>
      </c>
      <c r="C15" s="11" t="s">
        <v>4</v>
      </c>
      <c r="D15" s="18">
        <v>10.199999999999999</v>
      </c>
      <c r="E15" s="11"/>
      <c r="F15" s="14"/>
    </row>
    <row r="16" spans="1:6" x14ac:dyDescent="0.3">
      <c r="A16" s="13"/>
      <c r="B16" s="12" t="s">
        <v>42</v>
      </c>
      <c r="C16" s="11" t="s">
        <v>32</v>
      </c>
      <c r="D16" s="18">
        <v>1020</v>
      </c>
      <c r="E16" s="11"/>
      <c r="F16" s="14"/>
    </row>
    <row r="17" spans="1:6" x14ac:dyDescent="0.3">
      <c r="A17" s="13"/>
      <c r="B17" s="12" t="s">
        <v>35</v>
      </c>
      <c r="C17" s="11" t="s">
        <v>34</v>
      </c>
      <c r="D17" s="18">
        <v>48</v>
      </c>
      <c r="E17" s="13"/>
      <c r="F17" s="14"/>
    </row>
    <row r="18" spans="1:6" s="36" customFormat="1" x14ac:dyDescent="0.3">
      <c r="A18" s="32"/>
      <c r="B18" s="33" t="s">
        <v>26</v>
      </c>
      <c r="C18" s="32"/>
      <c r="D18" s="34"/>
      <c r="E18" s="32"/>
      <c r="F18" s="35"/>
    </row>
    <row r="19" spans="1:6" s="30" customFormat="1" x14ac:dyDescent="0.3">
      <c r="A19" s="5" t="s">
        <v>7</v>
      </c>
      <c r="B19" s="19" t="s">
        <v>8</v>
      </c>
      <c r="C19" s="5" t="s">
        <v>4</v>
      </c>
      <c r="D19" s="28">
        <v>15.22</v>
      </c>
      <c r="E19" s="5"/>
      <c r="F19" s="29"/>
    </row>
    <row r="20" spans="1:6" x14ac:dyDescent="0.3">
      <c r="A20" s="13"/>
      <c r="B20" s="17" t="s">
        <v>31</v>
      </c>
      <c r="C20" s="11" t="s">
        <v>4</v>
      </c>
      <c r="D20" s="18">
        <f>11.83+3.39</f>
        <v>15.22</v>
      </c>
      <c r="E20" s="11"/>
      <c r="F20" s="14"/>
    </row>
    <row r="21" spans="1:6" x14ac:dyDescent="0.3">
      <c r="A21" s="13"/>
      <c r="B21" s="17" t="s">
        <v>43</v>
      </c>
      <c r="C21" s="11" t="s">
        <v>44</v>
      </c>
      <c r="D21" s="18">
        <v>20</v>
      </c>
      <c r="E21" s="13"/>
      <c r="F21" s="14"/>
    </row>
    <row r="22" spans="1:6" x14ac:dyDescent="0.3">
      <c r="A22" s="13"/>
      <c r="B22" s="17" t="s">
        <v>45</v>
      </c>
      <c r="C22" s="11" t="s">
        <v>32</v>
      </c>
      <c r="D22" s="18">
        <v>326.81</v>
      </c>
      <c r="E22" s="11"/>
      <c r="F22" s="14"/>
    </row>
    <row r="23" spans="1:6" x14ac:dyDescent="0.3">
      <c r="A23" s="13"/>
      <c r="B23" s="17" t="s">
        <v>46</v>
      </c>
      <c r="C23" s="11" t="s">
        <v>17</v>
      </c>
      <c r="D23" s="18">
        <f>17+53.5</f>
        <v>70.5</v>
      </c>
      <c r="E23" s="13"/>
      <c r="F23" s="14"/>
    </row>
    <row r="24" spans="1:6" s="30" customFormat="1" x14ac:dyDescent="0.3">
      <c r="A24" s="5" t="s">
        <v>9</v>
      </c>
      <c r="B24" s="16" t="s">
        <v>47</v>
      </c>
      <c r="C24" s="5" t="s">
        <v>4</v>
      </c>
      <c r="D24" s="28">
        <v>0.63</v>
      </c>
      <c r="E24" s="5"/>
      <c r="F24" s="29"/>
    </row>
    <row r="25" spans="1:6" x14ac:dyDescent="0.3">
      <c r="A25" s="11"/>
      <c r="B25" s="12" t="s">
        <v>31</v>
      </c>
      <c r="C25" s="11" t="s">
        <v>4</v>
      </c>
      <c r="D25" s="18">
        <v>0.63</v>
      </c>
      <c r="E25" s="11"/>
      <c r="F25" s="14"/>
    </row>
    <row r="26" spans="1:6" x14ac:dyDescent="0.3">
      <c r="A26" s="11"/>
      <c r="B26" s="12" t="s">
        <v>48</v>
      </c>
      <c r="C26" s="11" t="s">
        <v>17</v>
      </c>
      <c r="D26" s="18">
        <v>4.2</v>
      </c>
      <c r="E26" s="13"/>
      <c r="F26" s="14"/>
    </row>
    <row r="27" spans="1:6" s="30" customFormat="1" x14ac:dyDescent="0.3">
      <c r="A27" s="5" t="s">
        <v>10</v>
      </c>
      <c r="B27" s="19" t="s">
        <v>11</v>
      </c>
      <c r="C27" s="5" t="s">
        <v>4</v>
      </c>
      <c r="D27" s="28">
        <v>1.33</v>
      </c>
      <c r="E27" s="5"/>
      <c r="F27" s="29"/>
    </row>
    <row r="28" spans="1:6" x14ac:dyDescent="0.3">
      <c r="A28" s="11"/>
      <c r="B28" s="17" t="s">
        <v>31</v>
      </c>
      <c r="C28" s="11" t="s">
        <v>4</v>
      </c>
      <c r="D28" s="18">
        <f>0.45+0.88</f>
        <v>1.33</v>
      </c>
      <c r="E28" s="11"/>
      <c r="F28" s="14"/>
    </row>
    <row r="29" spans="1:6" x14ac:dyDescent="0.3">
      <c r="A29" s="11"/>
      <c r="B29" s="17" t="s">
        <v>49</v>
      </c>
      <c r="C29" s="11" t="s">
        <v>17</v>
      </c>
      <c r="D29" s="18">
        <f>2.25+4.42</f>
        <v>6.67</v>
      </c>
      <c r="E29" s="11"/>
      <c r="F29" s="15"/>
    </row>
    <row r="30" spans="1:6" x14ac:dyDescent="0.3">
      <c r="A30" s="11"/>
      <c r="B30" s="17" t="s">
        <v>45</v>
      </c>
      <c r="C30" s="11" t="s">
        <v>32</v>
      </c>
      <c r="D30" s="18">
        <v>53.58</v>
      </c>
      <c r="E30" s="11"/>
      <c r="F30" s="14"/>
    </row>
    <row r="31" spans="1:6" x14ac:dyDescent="0.3">
      <c r="A31" s="8"/>
      <c r="B31" s="37" t="s">
        <v>27</v>
      </c>
      <c r="C31" s="8"/>
      <c r="D31" s="9"/>
      <c r="E31" s="8"/>
      <c r="F31" s="10"/>
    </row>
    <row r="32" spans="1:6" s="30" customFormat="1" x14ac:dyDescent="0.3">
      <c r="A32" s="5" t="s">
        <v>12</v>
      </c>
      <c r="B32" s="19" t="s">
        <v>28</v>
      </c>
      <c r="C32" s="5" t="s">
        <v>17</v>
      </c>
      <c r="D32" s="28">
        <v>306</v>
      </c>
      <c r="E32" s="5"/>
      <c r="F32" s="29"/>
    </row>
    <row r="33" spans="1:6" x14ac:dyDescent="0.3">
      <c r="A33" s="11"/>
      <c r="B33" s="17" t="s">
        <v>50</v>
      </c>
      <c r="C33" s="11" t="s">
        <v>17</v>
      </c>
      <c r="D33" s="18">
        <v>306</v>
      </c>
      <c r="E33" s="11"/>
      <c r="F33" s="14"/>
    </row>
    <row r="34" spans="1:6" x14ac:dyDescent="0.3">
      <c r="A34" s="11"/>
      <c r="B34" s="17" t="s">
        <v>51</v>
      </c>
      <c r="C34" s="11" t="s">
        <v>4</v>
      </c>
      <c r="D34" s="18">
        <f>D32*(11.76/100)</f>
        <v>35.985599999999998</v>
      </c>
      <c r="E34" s="11"/>
      <c r="F34" s="14"/>
    </row>
    <row r="35" spans="1:6" x14ac:dyDescent="0.3">
      <c r="A35" s="11"/>
      <c r="B35" s="17" t="s">
        <v>55</v>
      </c>
      <c r="C35" s="11" t="s">
        <v>32</v>
      </c>
      <c r="D35" s="18">
        <v>790</v>
      </c>
      <c r="E35" s="11"/>
      <c r="F35" s="14"/>
    </row>
    <row r="36" spans="1:6" s="30" customFormat="1" x14ac:dyDescent="0.3">
      <c r="A36" s="5" t="s">
        <v>14</v>
      </c>
      <c r="B36" s="19" t="s">
        <v>13</v>
      </c>
      <c r="C36" s="5" t="s">
        <v>17</v>
      </c>
      <c r="D36" s="28">
        <f>69.14+130.9+27.6</f>
        <v>227.64000000000001</v>
      </c>
      <c r="E36" s="5"/>
      <c r="F36" s="29"/>
    </row>
    <row r="37" spans="1:6" x14ac:dyDescent="0.3">
      <c r="A37" s="11"/>
      <c r="B37" s="17" t="s">
        <v>52</v>
      </c>
      <c r="C37" s="11" t="s">
        <v>17</v>
      </c>
      <c r="D37" s="18">
        <v>227</v>
      </c>
      <c r="E37" s="11"/>
      <c r="F37" s="14"/>
    </row>
    <row r="38" spans="1:6" x14ac:dyDescent="0.3">
      <c r="A38" s="11"/>
      <c r="B38" s="17" t="s">
        <v>51</v>
      </c>
      <c r="C38" s="11" t="s">
        <v>4</v>
      </c>
      <c r="D38" s="18">
        <f>D36*(8.94/100)</f>
        <v>20.351016000000001</v>
      </c>
      <c r="E38" s="11"/>
      <c r="F38" s="14"/>
    </row>
    <row r="39" spans="1:6" x14ac:dyDescent="0.3">
      <c r="A39" s="11"/>
      <c r="B39" s="17" t="s">
        <v>56</v>
      </c>
      <c r="C39" s="11" t="s">
        <v>32</v>
      </c>
      <c r="D39" s="18">
        <v>529</v>
      </c>
      <c r="E39" s="11"/>
      <c r="F39" s="14"/>
    </row>
    <row r="40" spans="1:6" s="30" customFormat="1" x14ac:dyDescent="0.3">
      <c r="A40" s="5" t="s">
        <v>16</v>
      </c>
      <c r="B40" s="19" t="s">
        <v>15</v>
      </c>
      <c r="C40" s="5" t="s">
        <v>17</v>
      </c>
      <c r="D40" s="28">
        <f>47.8+38.6</f>
        <v>86.4</v>
      </c>
      <c r="E40" s="5"/>
      <c r="F40" s="29"/>
    </row>
    <row r="41" spans="1:6" x14ac:dyDescent="0.3">
      <c r="A41" s="11"/>
      <c r="B41" s="17" t="s">
        <v>53</v>
      </c>
      <c r="C41" s="11" t="s">
        <v>17</v>
      </c>
      <c r="D41" s="18">
        <v>86</v>
      </c>
      <c r="E41" s="11"/>
      <c r="F41" s="14"/>
    </row>
    <row r="42" spans="1:6" x14ac:dyDescent="0.3">
      <c r="A42" s="11"/>
      <c r="B42" s="17" t="s">
        <v>51</v>
      </c>
      <c r="C42" s="11" t="s">
        <v>4</v>
      </c>
      <c r="D42" s="18">
        <f>D40*(6.16/100)</f>
        <v>5.3222400000000007</v>
      </c>
      <c r="E42" s="11"/>
      <c r="F42" s="14"/>
    </row>
    <row r="43" spans="1:6" x14ac:dyDescent="0.3">
      <c r="A43" s="11"/>
      <c r="B43" s="17" t="s">
        <v>57</v>
      </c>
      <c r="C43" s="11" t="s">
        <v>32</v>
      </c>
      <c r="D43" s="18">
        <v>179</v>
      </c>
      <c r="E43" s="11"/>
      <c r="F43" s="14"/>
    </row>
    <row r="44" spans="1:6" s="30" customFormat="1" x14ac:dyDescent="0.3">
      <c r="A44" s="5" t="s">
        <v>29</v>
      </c>
      <c r="B44" s="19" t="s">
        <v>18</v>
      </c>
      <c r="C44" s="5" t="s">
        <v>17</v>
      </c>
      <c r="D44" s="28">
        <v>46.5</v>
      </c>
      <c r="E44" s="5"/>
      <c r="F44" s="29"/>
    </row>
    <row r="45" spans="1:6" x14ac:dyDescent="0.3">
      <c r="A45" s="20" t="s">
        <v>21</v>
      </c>
      <c r="B45" s="21"/>
      <c r="C45" s="21"/>
      <c r="D45" s="21"/>
      <c r="E45" s="22"/>
      <c r="F45" s="23">
        <f>SUM(F4:F44)</f>
        <v>0</v>
      </c>
    </row>
    <row r="46" spans="1:6" x14ac:dyDescent="0.3">
      <c r="A46" s="24" t="s">
        <v>22</v>
      </c>
      <c r="B46" s="25"/>
      <c r="C46" s="25"/>
      <c r="D46" s="25"/>
      <c r="E46" s="26"/>
      <c r="F46" s="27">
        <f>20%*F45</f>
        <v>0</v>
      </c>
    </row>
    <row r="47" spans="1:6" x14ac:dyDescent="0.3">
      <c r="A47" s="20" t="s">
        <v>23</v>
      </c>
      <c r="B47" s="21"/>
      <c r="C47" s="21"/>
      <c r="D47" s="21"/>
      <c r="E47" s="22"/>
      <c r="F47" s="23">
        <f>F45+F46</f>
        <v>0</v>
      </c>
    </row>
  </sheetData>
  <mergeCells count="3">
    <mergeCell ref="A47:E47"/>
    <mergeCell ref="A45:E45"/>
    <mergeCell ref="A46:E4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Timmo</dc:creator>
  <cp:lastModifiedBy>Timmo</cp:lastModifiedBy>
  <cp:lastPrinted>2022-03-07T09:41:46Z</cp:lastPrinted>
  <dcterms:created xsi:type="dcterms:W3CDTF">2022-03-07T09:29:44Z</dcterms:created>
  <dcterms:modified xsi:type="dcterms:W3CDTF">2022-03-12T07:48:34Z</dcterms:modified>
</cp:coreProperties>
</file>