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silversormus-hobeMac/Downloads/"/>
    </mc:Choice>
  </mc:AlternateContent>
  <xr:revisionPtr revIDLastSave="0" documentId="13_ncr:1_{7ABC5F84-F5C0-C743-8201-C827140A381E}" xr6:coauthVersionLast="47" xr6:coauthVersionMax="47" xr10:uidLastSave="{00000000-0000-0000-0000-000000000000}"/>
  <bookViews>
    <workbookView xWindow="4100" yWindow="500" windowWidth="24700" windowHeight="15880" xr2:uid="{00000000-000D-0000-FFFF-FFFF00000000}"/>
  </bookViews>
  <sheets>
    <sheet name="Sheet1" sheetId="1" r:id="rId1"/>
  </sheets>
  <calcPr calcId="191029"/>
  <extLst>
    <ext uri="GoogleSheetsCustomDataVersion1">
      <go:sheetsCustomData xmlns:go="http://customooxmlschemas.google.com/" r:id="rId5" roundtripDataSignature="AMtx7mjpjUium5OgcaoZ7EyDssXtGM6L9Q=="/>
    </ext>
  </extLst>
</workbook>
</file>

<file path=xl/calcChain.xml><?xml version="1.0" encoding="utf-8"?>
<calcChain xmlns="http://schemas.openxmlformats.org/spreadsheetml/2006/main">
  <c r="H188" i="1" l="1"/>
  <c r="H189" i="1"/>
  <c r="H190" i="1"/>
  <c r="H191" i="1"/>
  <c r="H192" i="1"/>
  <c r="H193" i="1"/>
  <c r="H179" i="1" l="1"/>
  <c r="H180" i="1"/>
  <c r="H181" i="1"/>
  <c r="H182" i="1"/>
  <c r="H183" i="1"/>
  <c r="H184" i="1"/>
  <c r="H185" i="1"/>
  <c r="H186" i="1"/>
  <c r="H187" i="1"/>
  <c r="H178" i="1"/>
  <c r="H170" i="1"/>
  <c r="H171" i="1"/>
  <c r="H172" i="1"/>
  <c r="H173" i="1"/>
  <c r="H174" i="1"/>
  <c r="H175" i="1"/>
  <c r="H176" i="1"/>
  <c r="H169" i="1"/>
  <c r="H153" i="1"/>
  <c r="H154" i="1"/>
  <c r="H155" i="1"/>
  <c r="H156" i="1"/>
  <c r="H157" i="1"/>
  <c r="H158" i="1"/>
  <c r="H159" i="1"/>
  <c r="H160" i="1"/>
  <c r="H161" i="1"/>
  <c r="H162" i="1"/>
  <c r="H163" i="1"/>
  <c r="H164" i="1"/>
  <c r="H165" i="1"/>
  <c r="H166" i="1"/>
  <c r="H167" i="1"/>
  <c r="H152" i="1"/>
  <c r="H147" i="1"/>
  <c r="H148" i="1"/>
  <c r="H149" i="1"/>
  <c r="H150" i="1"/>
  <c r="H146" i="1"/>
  <c r="H143" i="1"/>
  <c r="H144" i="1"/>
  <c r="H142" i="1"/>
  <c r="H131" i="1"/>
  <c r="H132" i="1"/>
  <c r="H133" i="1"/>
  <c r="H134" i="1"/>
  <c r="H135" i="1"/>
  <c r="H136" i="1"/>
  <c r="H137" i="1"/>
  <c r="H138" i="1"/>
  <c r="H139" i="1"/>
  <c r="H140" i="1"/>
  <c r="H130" i="1"/>
  <c r="H114" i="1"/>
  <c r="H115" i="1"/>
  <c r="H116" i="1"/>
  <c r="H117" i="1"/>
  <c r="H118" i="1"/>
  <c r="H119" i="1"/>
  <c r="H120" i="1"/>
  <c r="H121" i="1"/>
  <c r="H122" i="1"/>
  <c r="H123" i="1"/>
  <c r="H124" i="1"/>
  <c r="H125" i="1"/>
  <c r="H126" i="1"/>
  <c r="H127" i="1"/>
  <c r="H113"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82" i="1"/>
  <c r="H73" i="1"/>
  <c r="H74" i="1"/>
  <c r="H75" i="1"/>
  <c r="H76" i="1"/>
  <c r="H77" i="1"/>
  <c r="H78" i="1"/>
  <c r="H79" i="1"/>
  <c r="H80" i="1"/>
  <c r="H53" i="1"/>
  <c r="H54" i="1"/>
  <c r="H55" i="1"/>
  <c r="H56" i="1"/>
  <c r="H57" i="1"/>
  <c r="H58" i="1"/>
  <c r="H59" i="1"/>
  <c r="H60" i="1"/>
  <c r="H61" i="1"/>
  <c r="H62" i="1"/>
  <c r="H63" i="1"/>
  <c r="H64" i="1"/>
  <c r="H65" i="1"/>
  <c r="H66" i="1"/>
  <c r="H67" i="1"/>
  <c r="H68" i="1"/>
  <c r="H69" i="1"/>
  <c r="H70" i="1"/>
  <c r="H71" i="1"/>
  <c r="H72" i="1"/>
  <c r="H52" i="1"/>
  <c r="H145" i="1" l="1"/>
  <c r="H141" i="1"/>
  <c r="D17" i="1" s="1"/>
  <c r="D18" i="1"/>
  <c r="H177" i="1"/>
  <c r="D21" i="1"/>
  <c r="H151" i="1"/>
  <c r="D19" i="1" s="1"/>
  <c r="H168" i="1"/>
  <c r="D20" i="1" s="1"/>
  <c r="H129" i="1"/>
  <c r="D16" i="1" s="1"/>
  <c r="H112" i="1"/>
  <c r="D15" i="1" s="1"/>
  <c r="H51" i="1"/>
  <c r="D13" i="1" s="1"/>
  <c r="H81" i="1"/>
  <c r="D14" i="1" s="1"/>
  <c r="H46" i="1" l="1"/>
  <c r="H47" i="1"/>
  <c r="H48" i="1"/>
  <c r="H49" i="1"/>
  <c r="H50" i="1"/>
  <c r="H45" i="1"/>
  <c r="H44" i="1" l="1"/>
  <c r="D12" i="1" s="1"/>
  <c r="H43" i="1"/>
  <c r="H32" i="1"/>
  <c r="H33" i="1"/>
  <c r="H34" i="1"/>
  <c r="H35" i="1"/>
  <c r="H36" i="1"/>
  <c r="H37" i="1"/>
  <c r="H38" i="1"/>
  <c r="H39" i="1"/>
  <c r="H40" i="1"/>
  <c r="H41" i="1"/>
  <c r="H42" i="1"/>
  <c r="H31" i="1"/>
  <c r="H30" i="1" l="1"/>
  <c r="D11" i="1" l="1"/>
  <c r="D23" i="1" s="1"/>
  <c r="D25" i="1" s="1"/>
  <c r="D24" i="1" s="1"/>
  <c r="H194" i="1"/>
  <c r="H196" i="1" s="1"/>
  <c r="H195" i="1" s="1"/>
</calcChain>
</file>

<file path=xl/sharedStrings.xml><?xml version="1.0" encoding="utf-8"?>
<sst xmlns="http://schemas.openxmlformats.org/spreadsheetml/2006/main" count="534" uniqueCount="258">
  <si>
    <t>TELLIJA</t>
  </si>
  <si>
    <t>ERAISIK</t>
  </si>
  <si>
    <t>Positsioon</t>
  </si>
  <si>
    <t>Ehitustööde tüüp ja konstruktsiooniliste elementide tähendus</t>
  </si>
  <si>
    <t>Maksumus kokku</t>
  </si>
  <si>
    <t>1-2</t>
  </si>
  <si>
    <t>LAMMUTUS ja TELLINGUD</t>
  </si>
  <si>
    <t>1-3</t>
  </si>
  <si>
    <t>ETTEVALMISTAVAD TÖÖD KATUSE KONSTRUKTSIOONIDE EHITAMISEKS</t>
  </si>
  <si>
    <t>1-4</t>
  </si>
  <si>
    <t>KATUSEKONSTRUKTSIOONIDE EHITUS</t>
  </si>
  <si>
    <t>1-5</t>
  </si>
  <si>
    <t xml:space="preserve">KATUSE SOOJUSTUS </t>
  </si>
  <si>
    <t>1-6</t>
  </si>
  <si>
    <t>PÕRANDA EHITUS</t>
  </si>
  <si>
    <t>1-7</t>
  </si>
  <si>
    <t>SISESEINTE EHITUS JA VIIMISTLEMINE</t>
  </si>
  <si>
    <t>1-8</t>
  </si>
  <si>
    <t>VANNITOA VIIMISTLUS</t>
  </si>
  <si>
    <t>1-9</t>
  </si>
  <si>
    <t>ELEKTER</t>
  </si>
  <si>
    <t>1-10</t>
  </si>
  <si>
    <t>1-11</t>
  </si>
  <si>
    <t>VENTILATSIOON</t>
  </si>
  <si>
    <t>1-12</t>
  </si>
  <si>
    <t>VESI-KANALISATSIOON</t>
  </si>
  <si>
    <t>1-13</t>
  </si>
  <si>
    <t>MUUD</t>
  </si>
  <si>
    <t>TOTAL:</t>
  </si>
  <si>
    <t>К/М  20%</t>
  </si>
  <si>
    <t>KOKKU:</t>
  </si>
  <si>
    <t>Nr</t>
  </si>
  <si>
    <t>Toode/teenus</t>
  </si>
  <si>
    <t>Ühik</t>
  </si>
  <si>
    <t>Kogus</t>
  </si>
  <si>
    <t>Töö hind</t>
  </si>
  <si>
    <t>Kokku</t>
  </si>
  <si>
    <t>Märkused</t>
  </si>
  <si>
    <t>m2</t>
  </si>
  <si>
    <t>Moodulkatus tellingutele (ajaks mil hoonel katusekatet ei ole ning toimub uute katusekonstruktsioonide ehitus)</t>
  </si>
  <si>
    <t>Vana katusekatte demontaaž</t>
  </si>
  <si>
    <t>Vanade katusekonstruktsioonide demontaaž (roovitus+sarikad+müürilatt)</t>
  </si>
  <si>
    <t>Kahe korteri lammutus (kokku 60m2 põrandapinda)</t>
  </si>
  <si>
    <t>3.korruse põranda puhastamine šlakist (u. 50mm) ning prahist</t>
  </si>
  <si>
    <t>m3</t>
  </si>
  <si>
    <t>Lammutusprahi utiliseerimine</t>
  </si>
  <si>
    <t>Konteineri rent+transport+utiliseerimistasu</t>
  </si>
  <si>
    <t>tk</t>
  </si>
  <si>
    <t>kmpl</t>
  </si>
  <si>
    <t>Armatuurvarraste paigaldamine 3.korruse vahelae peale piki ja põiki</t>
  </si>
  <si>
    <t>Armatuurvardad paigaldada hoone seinast läbi, nii et saaks hoone perimeetrist välja poole panna suured seibid, mis toestaksid, et müürid ei vajuks laiali</t>
  </si>
  <si>
    <t>Kontrollida müürilati aluse seinamüüri olukorda, vajadusel müüri korrastamine</t>
  </si>
  <si>
    <t>Raud-betoon vöö (H=150mm) valamine müürile hoone perimeetri ulatuses</t>
  </si>
  <si>
    <t>Maht: 150x400x74000mm = 4,5m3 betooni</t>
  </si>
  <si>
    <t>jm</t>
  </si>
  <si>
    <t>Sarikate ja pennide paigaldamine 45x195mm C24 18%</t>
  </si>
  <si>
    <t>Ematala paigaldamine C24 18%</t>
  </si>
  <si>
    <t>Võib kaaluda ka terasest alternatiivi</t>
  </si>
  <si>
    <t>Post-talade paigaldamine C24 18%</t>
  </si>
  <si>
    <t>Post-talad peaksid toetama ematala ning 4 diagonaalset pikka sarikat. Osad post talad paigaldatakse nii, et nad mahuksid korteri siseseinte sisse ehk neid ei oleks näha (leitav korterite 11,12 DWG katusekorruse plaanilt) ning magamistubadesse nii, et nad jäävad nähtavale (saavad gardroobi seina osaks).</t>
  </si>
  <si>
    <t>Hingava aluskatte paigaldus (kahe teibiga)</t>
  </si>
  <si>
    <t>Projektis tehtud tuuletõkkeplaadiga aga jätame selle ära. Paneme hingava aluskatte kahe teibiga, mis toimib ka tuuletõkkena aga sellisel juhul peab siseruumis olev aurutõke olema 100% pidavalt paigaldatud</t>
  </si>
  <si>
    <t>Distantliist 45x45mm (tuulutusvahe aluskattele). Distantsliistu alla butüüllint kriitilistes sõlmedes(nt katuseuugid)</t>
  </si>
  <si>
    <t xml:space="preserve">Roovituse paigaldamine 22x100mm (18% ABC), samm 200mm </t>
  </si>
  <si>
    <t>Ruukki Classic 0,5 (50-plus) profiil, RR29 värv, paigaldamine (põhiosa katusest)</t>
  </si>
  <si>
    <t>Valtspleki (või Ruukki NextGen) paigaldamine katuseuukidele (katuseuukide kalle 7kraadi)</t>
  </si>
  <si>
    <t>Võib kaaluda ka Ruukki Classic NextGen profiili, mis on lubatud kuni 6kraadise katusekalde puhul. Katuseuukide katusepind: A-küljel 2tk*21m2; C-küljel 1tk*37m2; B-küljel 1tk*15m2; D-küljel 1tk*15m2 = 109m2</t>
  </si>
  <si>
    <t>Harjaplekk, RR29 paigaldamine</t>
  </si>
  <si>
    <t>50m põhikatusele, 50m katuseuukidele kui kasutada NextGeni.</t>
  </si>
  <si>
    <t>Muud plekid RR29</t>
  </si>
  <si>
    <t>Profiili paigaldamiskruvid roovile</t>
  </si>
  <si>
    <t>Käigusild + kinnitused RR29</t>
  </si>
  <si>
    <t>Astmelauad korstnale RR29</t>
  </si>
  <si>
    <t>Kahele korstnale, mõlemale 1tk et korstnapühkja saaks ronida korstna otsa, vt Päästeameti märgukirja</t>
  </si>
  <si>
    <t>Redel + kinnitused RR29</t>
  </si>
  <si>
    <t>1,8m*2tk. Redel Katuseluugist harjani ja harjast alla käiguteele (et saaks minna käiguteele)</t>
  </si>
  <si>
    <t>Lumetõke + kinnitused RR29</t>
  </si>
  <si>
    <t>Roovituse ja distantsliistu kinnitusvahendid</t>
  </si>
  <si>
    <t>Sarikate ja pennide sidumis- ja kinnitusvahendid</t>
  </si>
  <si>
    <t>21x145mm krunt+2x värv horisontaalne voodrilaudis</t>
  </si>
  <si>
    <t>Katuseluuk pööningult katusele 600x800</t>
  </si>
  <si>
    <t>Ühelõõrilised moodulkorstnad 3-le vanale lõõrile (6m)</t>
  </si>
  <si>
    <t>6m korstnad, 3tk</t>
  </si>
  <si>
    <t>Ventilatsiooni torude korstnad</t>
  </si>
  <si>
    <t>vt täpsemalt ventprojektist</t>
  </si>
  <si>
    <t>Räästakastide ehitus 18x95mm laud, krunt+värv</t>
  </si>
  <si>
    <t xml:space="preserve">468 jm </t>
  </si>
  <si>
    <t>Vihmaveerennid 125mm</t>
  </si>
  <si>
    <t>Vihmaveetorud, sh põlved, suudmed, kinnitused</t>
  </si>
  <si>
    <t>8 tk, umbes 8,5m</t>
  </si>
  <si>
    <t>Mineraalvillaga sarikate vahe soojustamine 200mm (nivendi tipust kuni pennideni)</t>
  </si>
  <si>
    <t>nt Isover Standard 37 või Paroc Ultra. Soojustuse puhul pole projektist täpsustatud, kas soojustatakse terve katuslagi või soojustatakse ainult see trapets kus korterid asuvad (sarikate vahelt kuni pennideni) Kumba süsteemi oleks mõistlikum rakendada? 31m*2,2m = 68,2m2 vs 31m*9,3=288,3m2</t>
  </si>
  <si>
    <t>Ehituspaberi kiht</t>
  </si>
  <si>
    <t>Puitroov 50x50</t>
  </si>
  <si>
    <t>Mineraalvill 50mm</t>
  </si>
  <si>
    <t>Võiks panna isegi 100mm, kuna väljast jätame ära 50mm soojustus-tuuletõkkeplaadi. Samas KÜs kütteloendur on m2, mitte tarbimise põhine ehk üle ei maksa pingutada.</t>
  </si>
  <si>
    <t>Aurutõke</t>
  </si>
  <si>
    <t>Praegu ei arvestanud aurutõkke alla PIR plaatidega soojustatud ala ehk katuseuukide lagesid ja seinu, kuna PIR plaadid on aurukindlad - kindlasti tuleb tagada, et PIR plaatide ja muu osa ühendused oleksid aurutihedad ning peaksid vastu puidu mängimisele.</t>
  </si>
  <si>
    <t>Kipsplaat 13mm (katuslagi)</t>
  </si>
  <si>
    <t>Kipsplaat 13mm (nivend)</t>
  </si>
  <si>
    <t>7m*15m=105m2</t>
  </si>
  <si>
    <t>Mineraalvill 200mm (pennide vahele)</t>
  </si>
  <si>
    <t>Miks mitte kohe 200mm paksune? 3,5m*27m = 94,5m2</t>
  </si>
  <si>
    <t>Kingspan Therma TP10 30mm laetala alla</t>
  </si>
  <si>
    <t>Roovitus 22x100, samm 400mm</t>
  </si>
  <si>
    <t>Kipsplaat 12,5mm</t>
  </si>
  <si>
    <t>puhast seina B+D= 5m, A*2= 6,8m, C= 4,6m; kõrgus 2,5m: 16,4*2,5=41m2. Lisaks akende üleval ja all. kõrgus 1m, pinda 12*1,4m=16,8m2 Kokku 57,8m2</t>
  </si>
  <si>
    <t>Kingspan Therma TW55 30mm katuseuugi seina soojustamine</t>
  </si>
  <si>
    <t>Vertikaalne puitkarkass 50x50, samm 600</t>
  </si>
  <si>
    <t>Isoleeriv kiht õõnespaneeli peale</t>
  </si>
  <si>
    <t>Alusklots laakide alla 25mm</t>
  </si>
  <si>
    <t>Puitlaagid 50x100, samm 600mm</t>
  </si>
  <si>
    <t>430 jm</t>
  </si>
  <si>
    <t>Mineraalvill 100mm laakide vahele</t>
  </si>
  <si>
    <t>Hõrelaudis 22x100mm laakide peale, samm 300mm</t>
  </si>
  <si>
    <t>900 jm</t>
  </si>
  <si>
    <t>2x Põrandakipsplaat GL 15</t>
  </si>
  <si>
    <t>173m2*2kihti (miks mitte panna 28mm OSB - tuleohutus?)</t>
  </si>
  <si>
    <t>Laminaatparkett (korterite põrand)</t>
  </si>
  <si>
    <t xml:space="preserve">Elektriküttekaabel-matt (WC-d) </t>
  </si>
  <si>
    <t>100W/m2, nt DEVI</t>
  </si>
  <si>
    <t>Termostaat küttematile</t>
  </si>
  <si>
    <t>Tasandussegu (küttemattide peale WC-s)</t>
  </si>
  <si>
    <t>3.korruse koridoripõranda plaatimine (sh ettevalmistustööd)</t>
  </si>
  <si>
    <t>2x kipsplaat 12,5mm</t>
  </si>
  <si>
    <t>Puitkarkass 45x95, samm 600</t>
  </si>
  <si>
    <t>Mineraalvill 100mm</t>
  </si>
  <si>
    <t>WC seinte hüdroisoleerimine</t>
  </si>
  <si>
    <t>m</t>
  </si>
  <si>
    <t>umbes 500m 3G1,5</t>
  </si>
  <si>
    <t>Sissepuhke-väljatõmbe agregaat, nt Komfovent Domekt R 200 V</t>
  </si>
  <si>
    <t>Vastavalt KVV projektile teostada 3.korruse ventilatsioonitorude ja seadmete paigaldamine. Samuti lahendada projekti järgi korstnalõõrides kulgevate ventilatsioonikorstnate viimine põranda konstruktsioonides. Seade paigaldatakse pööningule.</t>
  </si>
  <si>
    <t>Ø100 Väljatõmbeplafoon</t>
  </si>
  <si>
    <t>URH-100.</t>
  </si>
  <si>
    <t>Ø125 Väljatõmbeplafoon</t>
  </si>
  <si>
    <t>URH-125</t>
  </si>
  <si>
    <t>Ø125 Sissepuhkeplafoon</t>
  </si>
  <si>
    <t>ULA-125</t>
  </si>
  <si>
    <t>Tuletõkkeklapp d=100</t>
  </si>
  <si>
    <t>Võimalusel paigaldada tuletõkkeklappidega plafoonid - peaks olema soodsam lahendus, kui paigaldada eraldi tuletõkkeklapp ning siis plafoon.</t>
  </si>
  <si>
    <t>Tuletõkkeklapp d=125</t>
  </si>
  <si>
    <t>vt eelmist</t>
  </si>
  <si>
    <t>Mürasummuti</t>
  </si>
  <si>
    <t>NTF 100-600, ETS Nord</t>
  </si>
  <si>
    <t>NTF 125-1000, ETS Nord</t>
  </si>
  <si>
    <t>200x100 Kandiline ventilatsioonikanal, sh põlved, üleminekud, kolmikud, kinnitused</t>
  </si>
  <si>
    <t>Ø100 Spiraalvaltsitud ventilatsioonikanal, sh põlved, üleminekud, kolmikud, kinnitused, isolatsioon</t>
  </si>
  <si>
    <t>Ø125 Spiraalvaltsitud ventilatsioonikanal, sh põlved, üleminekud, kolmikud, kinnitused, isolatsioon</t>
  </si>
  <si>
    <t>Ø160 Spiraalvaltsitud ventilatsioonikanal, sh põlved, üleminekud, kolmikud, kinnitused, isolatsioon</t>
  </si>
  <si>
    <t>Ø200 Spiraalvaltsitud ventilatsioonikanal, sh põlved, üleminekud, kolmikud, kinnitused, isolatsioon</t>
  </si>
  <si>
    <t>Ø315 Spiraalvaltsitud ventilatsioonikanal, sh põlved, üleminekud, kolmikud, kinnitused, isolatsioon</t>
  </si>
  <si>
    <t>Ø100 Tagasivooluklapp</t>
  </si>
  <si>
    <t>Tavalised kerguksed</t>
  </si>
  <si>
    <t xml:space="preserve">Aknad 1350x1250mm </t>
  </si>
  <si>
    <t>A ja C külgedel. Plasto bluEvolution 82 MD. 4sel-18ArTGIh-4-18ArTGIh-4sel (Ug=0,5)
W/m2K)</t>
  </si>
  <si>
    <t>Aknad 1430x1350mm</t>
  </si>
  <si>
    <t>B ja D külgedel. Plasto bluEvolution 82 MD. 4sel-18ArTGIh-4-18ArTGIh-4sel (Ug=0,5)</t>
  </si>
  <si>
    <t>Katusekorruse ehitus suletud netopind 173 m2</t>
  </si>
  <si>
    <t>Tellingute montaaž ja demontaaž</t>
  </si>
  <si>
    <t>Pakkuja arvutab ehitusmahud vastavalt tehnilisele kirjeldusele ja projektdokumentatsioonile</t>
  </si>
  <si>
    <t>Pakkujal on kohustus kontrollida ehitusmahud ja vajadusel täiendada, parandada tabeli mahte.</t>
  </si>
  <si>
    <t>Tabelis kajastatud mahud on abimaterjal pakkujale</t>
  </si>
  <si>
    <t>Pakkuja kontrolib  pakkumistabeli valemid</t>
  </si>
  <si>
    <t>Kui pakkuja leiab et antud tabelis puuduvad vajalikud tööread, lisab pakkuja antud tööd  peatükk 10 muud tööd.</t>
  </si>
  <si>
    <t>Kui pakkuja leiab et antud tabelis kajastatud töö puudub projektdokumentatsioonis siis jätab antud lahtri täitmata.</t>
  </si>
  <si>
    <t>Pakkumuse maksumuse tabel on abistav materjal ehituspakkumiste koostamiseks, hilisemaks pakkumiste võrdlemiseks</t>
  </si>
  <si>
    <t xml:space="preserve">ning ehitusperioodil akteerimiseks ning muudatustööde  tegemisel arvestamiseks. Pakkumuse tabelis toodud tööde </t>
  </si>
  <si>
    <t>loetelud on hinnangulised ning ei pruugi sisaldada detailselt kõiki tulemuse saavutamiseks vajalikke töid, millega pakkuja</t>
  </si>
  <si>
    <t>peab arvestama. Kui töökirjelduses ja projektis kirjeldatud tööde tegemiseks on vajalikud töökirjelduses, spetsifika-</t>
  </si>
  <si>
    <t>tsioonides või joonistel mittetoodud materjale, kuuluvad ka need tööde koosseisu.</t>
  </si>
  <si>
    <t xml:space="preserve">Pakkumuse maksumuse tabel ei vabasta Pakkujat objektiga põhjalikust tutvumisest; töökirjelduste ja projekti </t>
  </si>
  <si>
    <t>läbitöötamisest.</t>
  </si>
  <si>
    <t>Pakkumise koostamise ja edaspidise ehituse aluseks on ehitusprojekit, spetsifikatsioonid, seletuskirjad.</t>
  </si>
  <si>
    <t>Pakkumistabelis Pakkuja poolt  mittekirjeldatud tööd ei ole edaspidi aluseks lisatööde, materjalide asenduste jms</t>
  </si>
  <si>
    <t xml:space="preserve"> esitamiseks tellijale.</t>
  </si>
  <si>
    <t>MUUD TÖÖD</t>
  </si>
  <si>
    <t>KOKKU</t>
  </si>
  <si>
    <t>Käibemaks 20%</t>
  </si>
  <si>
    <t>SUMMA</t>
  </si>
  <si>
    <t>Korstnate lammutus kuni 3.korruse põrandani (L-5900mm)</t>
  </si>
  <si>
    <t>Moodulkatus tellingutele montaaž ja demontaaž (ajaks mil hoonel katusekatet ei ole ning toimub uute katusekonstruktsioonide ehitus)</t>
  </si>
  <si>
    <t>päev</t>
  </si>
  <si>
    <t>Tellingute rent 1000m2 (umbes 30-60 päeva)</t>
  </si>
  <si>
    <t>Moodulkatuse rent 480m2 (umbes 30-60 päeva)</t>
  </si>
  <si>
    <t>Mida kiiremini uus katuse konstruktsioon valmis saab, seda vähem peab Tellija maksma renti</t>
  </si>
  <si>
    <r>
      <t>Kipsplaadi metallkarkass 42mm, samm 600 (</t>
    </r>
    <r>
      <rPr>
        <b/>
        <sz val="10"/>
        <color theme="1"/>
        <rFont val="Arial"/>
        <family val="2"/>
      </rPr>
      <t>katuslagi</t>
    </r>
    <r>
      <rPr>
        <sz val="10"/>
        <color theme="1"/>
        <rFont val="Arial"/>
        <family val="2"/>
      </rPr>
      <t>)</t>
    </r>
  </si>
  <si>
    <r>
      <t>Soojustus-tuuletõke Isover RKL-31 50mm (</t>
    </r>
    <r>
      <rPr>
        <b/>
        <sz val="10"/>
        <color theme="1"/>
        <rFont val="Arial"/>
        <family val="2"/>
      </rPr>
      <t>Nivend</t>
    </r>
    <r>
      <rPr>
        <sz val="10"/>
        <color theme="1"/>
        <rFont val="Arial"/>
        <family val="2"/>
      </rPr>
      <t>)</t>
    </r>
  </si>
  <si>
    <r>
      <t>Mineraalvill 200mm (</t>
    </r>
    <r>
      <rPr>
        <b/>
        <sz val="10"/>
        <color theme="1"/>
        <rFont val="Arial"/>
        <family val="2"/>
      </rPr>
      <t>pööning, pennide peale</t>
    </r>
    <r>
      <rPr>
        <sz val="10"/>
        <color theme="1"/>
        <rFont val="Arial"/>
        <family val="2"/>
      </rPr>
      <t>)</t>
    </r>
  </si>
  <si>
    <r>
      <t xml:space="preserve">Kingspan Therma TP10 plaatidega </t>
    </r>
    <r>
      <rPr>
        <b/>
        <sz val="10"/>
        <color theme="1"/>
        <rFont val="Arial"/>
        <family val="2"/>
      </rPr>
      <t>katuseuugi lae</t>
    </r>
    <r>
      <rPr>
        <sz val="10"/>
        <color theme="1"/>
        <rFont val="Arial"/>
        <family val="2"/>
      </rPr>
      <t xml:space="preserve"> soojustamine 100+100mm (Miks mitte kohe 200mm paksune?)</t>
    </r>
  </si>
  <si>
    <r>
      <t xml:space="preserve">Kingspan Therma TW55 150mm </t>
    </r>
    <r>
      <rPr>
        <b/>
        <sz val="10"/>
        <color theme="1"/>
        <rFont val="Arial"/>
        <family val="2"/>
      </rPr>
      <t>katuseuugi seina</t>
    </r>
    <r>
      <rPr>
        <sz val="10"/>
        <color theme="1"/>
        <rFont val="Arial"/>
        <family val="2"/>
      </rPr>
      <t xml:space="preserve"> soojustamine</t>
    </r>
  </si>
  <si>
    <r>
      <rPr>
        <b/>
        <sz val="10"/>
        <color theme="1"/>
        <rFont val="Arial"/>
        <family val="2"/>
      </rPr>
      <t>Tubade vahelised seinad</t>
    </r>
    <r>
      <rPr>
        <sz val="10"/>
        <color theme="1"/>
        <rFont val="Arial"/>
        <family val="2"/>
      </rPr>
      <t xml:space="preserve"> (150mm). Kokku 27 jm</t>
    </r>
  </si>
  <si>
    <t>Tellijal on olemas 2021 aastast ka pakkumised tellingutele ja moodulkatusele.</t>
  </si>
  <si>
    <t>kont.</t>
  </si>
  <si>
    <t>Tehnosüsteemide demontaaž</t>
  </si>
  <si>
    <t>obj.</t>
  </si>
  <si>
    <t>Materjali hind</t>
  </si>
  <si>
    <t>Korterite välisuksed El=30, s200 koos paigaldusega</t>
  </si>
  <si>
    <t>AADRESS</t>
  </si>
  <si>
    <t>OBJEKT</t>
  </si>
  <si>
    <t>Eterniidi utiliseerimise lisatasu</t>
  </si>
  <si>
    <t>umbes 7,5 tonni</t>
  </si>
  <si>
    <t>Katusekorruse korterite kommunikatsioonide lahti ühendamine</t>
  </si>
  <si>
    <t>3.korruse vahelae paneelide ülevaatus, vajadusel paneelide sidumine oma vahel terasest ankrutega, mis keevitatakse paneelide tõsteaasade külge, paneelide kohtparandused vajadusel.</t>
  </si>
  <si>
    <t>Müürilati paigaldamine koos hüdroisolatsiooniga</t>
  </si>
  <si>
    <t>Materjali pakkumine võtta ka Karu Katusest Klassik 25mm profiilile 0,5mm (PUR matt pinnakate RR29), katuse kalle 32kraadi. A-külg (((23,2+10)/2)*9,3)-42 = 112,4m2 ; C-külg (((23,2+10)/2)*9,3)-37 = 117,4m2  ; B-külg ((8*15,9)/2)-15 = 48,6m2 ; D-külg ((8*15,9)/2)-15 = 48,6m2; KOKKU=327m2</t>
  </si>
  <si>
    <t>Põhiosal on sarika pikkus 9,3m (peab jätkama). Sarika materjali kokku u 880 jm (6m + 6m)</t>
  </si>
  <si>
    <t>Projektis 22mm aga paneme 45mm, et tuulutus oleks parem. Materjali u 1150 jm.</t>
  </si>
  <si>
    <t>Roovitust kokku 2500 jm (10% varuga)</t>
  </si>
  <si>
    <t xml:space="preserve">Tähtis on arvutada õige naelapikkus, sest konstruktsioon sarika peal on paks </t>
  </si>
  <si>
    <t>50x150mm puittaladest katuseuukide karkassi ehitus</t>
  </si>
  <si>
    <t>22x50mm vertikaalne roovitus katuseuukidele</t>
  </si>
  <si>
    <t>Materjali kogus 80 jm</t>
  </si>
  <si>
    <t>Mineraalvill 50mm (katuslagi)</t>
  </si>
  <si>
    <t>Mineraalvill 200mm (nivend)</t>
  </si>
  <si>
    <t>Aurutõke (nivend)</t>
  </si>
  <si>
    <t>Puitkarkass 50x50, samm 600 (nivend)</t>
  </si>
  <si>
    <t>Nivendi ehitus, puitkarkass 50x200, samm 600mm</t>
  </si>
  <si>
    <t>Materjali 73 jm</t>
  </si>
  <si>
    <t>Tulekindel kips 13mm (lagi)</t>
  </si>
  <si>
    <t>Mineraalvill 50mm (lagi)</t>
  </si>
  <si>
    <t>Puitkarkass 50x50, samm 600 (lagi)</t>
  </si>
  <si>
    <t>Aurutõke (lagi)</t>
  </si>
  <si>
    <t>KATUSE SOOJUSTUS</t>
  </si>
  <si>
    <t>PÕRANDA EHITUS (kaks alternatiivi)</t>
  </si>
  <si>
    <t>EPS100 150mm</t>
  </si>
  <si>
    <t>ALTERNATIIV PUITKONSTRUKTSIOONILE</t>
  </si>
  <si>
    <t>Kipsivalu 3-4cm</t>
  </si>
  <si>
    <t>Kaaluda ka EPS100 150mm + kipsivalu põrandakonstruktsioonina</t>
  </si>
  <si>
    <t>Seinte plaatimine u. 20x60cm plaatidega</t>
  </si>
  <si>
    <r>
      <rPr>
        <b/>
        <sz val="10"/>
        <color theme="1"/>
        <rFont val="Arial"/>
        <family val="2"/>
      </rPr>
      <t>Korterite vahelised seinad</t>
    </r>
    <r>
      <rPr>
        <sz val="10"/>
        <color theme="1"/>
        <rFont val="Arial"/>
        <family val="2"/>
      </rPr>
      <t xml:space="preserve"> (250mm+30mm õhuvahe), </t>
    </r>
  </si>
  <si>
    <t>WC Põrandaplaadid 10x10cm</t>
  </si>
  <si>
    <t>WC põranda hüdroisolatsioon</t>
  </si>
  <si>
    <t>SISESEINTE EHITUS JA VIIMISTLUS</t>
  </si>
  <si>
    <t>Seinte viimistlus (pahteldamine, krunt, 2x värv)</t>
  </si>
  <si>
    <t>Lagede viimistlus (pahteldamine, krunt, 1x värv)</t>
  </si>
  <si>
    <t>WC-s niiskuskindla värviga (15,8 m2)</t>
  </si>
  <si>
    <t>Luuk 3.korruselt pööningule 600x800, tulekindel El30</t>
  </si>
  <si>
    <t>Korstnalõõrides (6-lõõriga) olevate ventilatsioonilõõride loomise jaoks (põrandas)</t>
  </si>
  <si>
    <t>Veemõõdikust alates korterisisesed veetööd, AL-pex rüüsides (külm ja soe vesi)</t>
  </si>
  <si>
    <t>1-14</t>
  </si>
  <si>
    <t>Korterisiseste kanalisatsioonitorude ehitamine ol.ol püstikutesse</t>
  </si>
  <si>
    <t>Põrandapealne WC pott koos paigaldusega</t>
  </si>
  <si>
    <t>Dushi trapp</t>
  </si>
  <si>
    <t>Pesumasinakraan</t>
  </si>
  <si>
    <t>Köögiühendused (valamu+nõudepesumasin)</t>
  </si>
  <si>
    <t>WC valamu kraanid</t>
  </si>
  <si>
    <t xml:space="preserve">Korterite siseuksed koos paigaldusega </t>
  </si>
  <si>
    <t>nt Saku Metall, Haapsalu uksetehas</t>
  </si>
  <si>
    <t>KOKKUVÕTE - täitub automaatselt ise</t>
  </si>
  <si>
    <t>Korterite jaotuskilpide paigaldamine seina</t>
  </si>
  <si>
    <t>Pistikute kaabeldus  kuni kilbini</t>
  </si>
  <si>
    <t>Valgustite kaabeldus  kuni kilbini</t>
  </si>
  <si>
    <t>Pistikukarpide freesimine + karbi panemine</t>
  </si>
  <si>
    <t>Teostada vastavalt EL projektile. umbes 500m 3G2,5</t>
  </si>
  <si>
    <t>Aknalauad; valge laminaat  b-200 mm koos paigaldusega</t>
  </si>
  <si>
    <t>ELEKTER (üldehituslikud elektritööd; elektritööd teostab Tellija - B1 pädevus)</t>
  </si>
  <si>
    <t>Nõrkvool: Andmevõrgud, telefoni- ja infoedastussüsteemid</t>
  </si>
  <si>
    <t>TALLINN, KRISTIINE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</si>
</sst>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2]\ * #,##0.00_-;\-[$€-2]\ * #,##0.00_-;_-[$€-2]\ * &quot;-&quot;??_-;_-@"/>
    <numFmt numFmtId="165" formatCode="_-&quot;€&quot;* #,##0.00_-;\-&quot;€&quot;* #,##0.00_-;_-&quot;€&quot;* &quot;-&quot;??_-;_-@"/>
    <numFmt numFmtId="166" formatCode="_-[$€-2]\ * #,##0.00_-;\-[$€-2]\ * #,##0.00_-;_-[$€-2]\ * &quot;-&quot;??_-;_-@_-"/>
  </numFmts>
  <fonts count="10" x14ac:knownFonts="1">
    <font>
      <sz val="12"/>
      <color theme="1"/>
      <name val="Arial"/>
    </font>
    <font>
      <sz val="12"/>
      <color theme="1"/>
      <name val="Arial"/>
      <family val="2"/>
    </font>
    <font>
      <sz val="8"/>
      <name val="Arial"/>
      <family val="2"/>
    </font>
    <font>
      <sz val="10"/>
      <color theme="1"/>
      <name val="Arial"/>
      <family val="2"/>
    </font>
    <font>
      <sz val="10"/>
      <name val="Arial"/>
      <family val="2"/>
    </font>
    <font>
      <b/>
      <sz val="10"/>
      <color theme="1"/>
      <name val="Arial"/>
      <family val="2"/>
    </font>
    <font>
      <b/>
      <i/>
      <sz val="10"/>
      <color theme="1"/>
      <name val="Arial"/>
      <family val="2"/>
    </font>
    <font>
      <b/>
      <i/>
      <u/>
      <sz val="10"/>
      <color theme="1"/>
      <name val="Arial"/>
      <family val="2"/>
    </font>
    <font>
      <i/>
      <sz val="10"/>
      <color theme="1"/>
      <name val="Arial"/>
      <family val="2"/>
    </font>
    <font>
      <b/>
      <sz val="10"/>
      <color theme="0"/>
      <name val="Arial"/>
      <family val="2"/>
    </font>
  </fonts>
  <fills count="18">
    <fill>
      <patternFill patternType="none"/>
    </fill>
    <fill>
      <patternFill patternType="gray125"/>
    </fill>
    <fill>
      <patternFill patternType="solid">
        <fgColor rgb="FFE2EFD9"/>
        <bgColor rgb="FFE2EFD9"/>
      </patternFill>
    </fill>
    <fill>
      <patternFill patternType="solid">
        <fgColor rgb="FFFF0000"/>
        <bgColor rgb="FFFF0000"/>
      </patternFill>
    </fill>
    <fill>
      <patternFill patternType="solid">
        <fgColor theme="7"/>
        <bgColor theme="7"/>
      </patternFill>
    </fill>
    <fill>
      <patternFill patternType="solid">
        <fgColor rgb="FFFBE4D5"/>
        <bgColor rgb="FFFBE4D5"/>
      </patternFill>
    </fill>
    <fill>
      <patternFill patternType="solid">
        <fgColor rgb="FFFFFF00"/>
        <bgColor rgb="FFFFFF00"/>
      </patternFill>
    </fill>
    <fill>
      <patternFill patternType="solid">
        <fgColor rgb="FFDEEAF6"/>
        <bgColor rgb="FFDEEAF6"/>
      </patternFill>
    </fill>
    <fill>
      <patternFill patternType="solid">
        <fgColor theme="2" tint="-0.14999847407452621"/>
        <bgColor indexed="64"/>
      </patternFill>
    </fill>
    <fill>
      <patternFill patternType="solid">
        <fgColor theme="9" tint="0.59999389629810485"/>
        <bgColor theme="7"/>
      </patternFill>
    </fill>
    <fill>
      <patternFill patternType="solid">
        <fgColor rgb="FFFFC000"/>
        <bgColor rgb="FFFF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29F7F"/>
        <bgColor indexed="64"/>
      </patternFill>
    </fill>
    <fill>
      <patternFill patternType="solid">
        <fgColor theme="9" tint="0.59999389629810485"/>
        <bgColor indexed="64"/>
      </patternFill>
    </fill>
    <fill>
      <patternFill patternType="solid">
        <fgColor rgb="FFFFFF00"/>
        <bgColor indexed="64"/>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9">
    <xf numFmtId="0" fontId="0" fillId="0" borderId="0" xfId="0" applyFont="1" applyAlignment="1"/>
    <xf numFmtId="0" fontId="3" fillId="0" borderId="0" xfId="0" applyFont="1" applyAlignment="1"/>
    <xf numFmtId="0" fontId="3" fillId="6" borderId="7" xfId="0" applyFont="1" applyFill="1" applyBorder="1" applyAlignment="1">
      <alignment wrapText="1"/>
    </xf>
    <xf numFmtId="0" fontId="3" fillId="0" borderId="0" xfId="0" applyFont="1"/>
    <xf numFmtId="0" fontId="5"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xf>
    <xf numFmtId="0" fontId="5" fillId="0" borderId="0" xfId="0" applyFont="1" applyFill="1" applyAlignment="1">
      <alignment horizontal="left"/>
    </xf>
    <xf numFmtId="0" fontId="3" fillId="0" borderId="15"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0" borderId="15" xfId="0" applyFont="1" applyFill="1" applyBorder="1" applyAlignment="1">
      <alignment horizontal="center"/>
    </xf>
    <xf numFmtId="49" fontId="3" fillId="0" borderId="2" xfId="0" applyNumberFormat="1"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4" fontId="3" fillId="0" borderId="0" xfId="0" applyNumberFormat="1" applyFont="1" applyAlignment="1">
      <alignment horizontal="right" vertical="center"/>
    </xf>
    <xf numFmtId="0" fontId="5" fillId="0" borderId="9" xfId="0" applyFont="1" applyBorder="1"/>
    <xf numFmtId="0" fontId="5" fillId="0" borderId="0" xfId="0" applyFont="1"/>
    <xf numFmtId="0" fontId="5" fillId="4" borderId="7" xfId="0" applyFont="1" applyFill="1" applyBorder="1"/>
    <xf numFmtId="49" fontId="5" fillId="4" borderId="7" xfId="0" applyNumberFormat="1" applyFont="1" applyFill="1" applyBorder="1"/>
    <xf numFmtId="0" fontId="5" fillId="4" borderId="7" xfId="0" applyFont="1" applyFill="1" applyBorder="1" applyAlignment="1">
      <alignment wrapText="1"/>
    </xf>
    <xf numFmtId="166" fontId="5" fillId="4" borderId="7" xfId="0" applyNumberFormat="1" applyFont="1" applyFill="1" applyBorder="1"/>
    <xf numFmtId="0" fontId="5" fillId="4" borderId="10" xfId="0" applyFont="1" applyFill="1" applyBorder="1"/>
    <xf numFmtId="0" fontId="3" fillId="0" borderId="7" xfId="0" applyFont="1" applyBorder="1" applyAlignment="1">
      <alignment horizontal="left"/>
    </xf>
    <xf numFmtId="0" fontId="3" fillId="0" borderId="7" xfId="0" applyFont="1" applyBorder="1" applyAlignment="1">
      <alignment vertical="center"/>
    </xf>
    <xf numFmtId="0" fontId="3" fillId="0" borderId="7" xfId="0" applyFont="1" applyBorder="1" applyAlignment="1">
      <alignment horizontal="center"/>
    </xf>
    <xf numFmtId="165" fontId="3" fillId="0" borderId="7" xfId="0" applyNumberFormat="1" applyFont="1" applyBorder="1" applyAlignment="1">
      <alignment horizontal="center" vertical="center"/>
    </xf>
    <xf numFmtId="164" fontId="3" fillId="0" borderId="7" xfId="0" applyNumberFormat="1" applyFont="1" applyBorder="1" applyAlignment="1">
      <alignment horizontal="center" vertical="center"/>
    </xf>
    <xf numFmtId="0" fontId="3" fillId="0" borderId="1" xfId="0" applyFont="1" applyBorder="1" applyAlignment="1">
      <alignment wrapText="1"/>
    </xf>
    <xf numFmtId="0" fontId="3" fillId="0" borderId="9" xfId="0" applyFont="1" applyBorder="1"/>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1" xfId="0" applyFont="1" applyBorder="1"/>
    <xf numFmtId="49" fontId="3" fillId="0" borderId="7"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xf>
    <xf numFmtId="0" fontId="3" fillId="0" borderId="6" xfId="0" applyFont="1" applyBorder="1"/>
    <xf numFmtId="0" fontId="3" fillId="0" borderId="12" xfId="0" applyFont="1" applyBorder="1"/>
    <xf numFmtId="0" fontId="3" fillId="0" borderId="7" xfId="0" applyFont="1" applyBorder="1"/>
    <xf numFmtId="0" fontId="3" fillId="0" borderId="1" xfId="0" applyFont="1" applyBorder="1" applyAlignment="1">
      <alignment vertical="center" wrapText="1"/>
    </xf>
    <xf numFmtId="49" fontId="3" fillId="0" borderId="7" xfId="0" applyNumberFormat="1" applyFont="1" applyBorder="1"/>
    <xf numFmtId="0" fontId="3" fillId="0" borderId="1" xfId="0" applyFont="1" applyBorder="1" applyAlignment="1">
      <alignment horizontal="left" vertical="center" wrapText="1"/>
    </xf>
    <xf numFmtId="49" fontId="3" fillId="0" borderId="7" xfId="0" applyNumberFormat="1"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2" borderId="7" xfId="0" applyFont="1" applyFill="1" applyBorder="1" applyAlignment="1">
      <alignment horizontal="left" vertical="center"/>
    </xf>
    <xf numFmtId="0" fontId="3" fillId="5" borderId="7" xfId="0" applyFont="1" applyFill="1" applyBorder="1" applyAlignment="1">
      <alignment horizontal="left" vertical="center"/>
    </xf>
    <xf numFmtId="0" fontId="3" fillId="0" borderId="7" xfId="0" applyFont="1" applyBorder="1" applyAlignment="1">
      <alignment wrapText="1"/>
    </xf>
    <xf numFmtId="0" fontId="3" fillId="7" borderId="7" xfId="0" applyFont="1" applyFill="1" applyBorder="1" applyAlignment="1">
      <alignment horizontal="left"/>
    </xf>
    <xf numFmtId="0" fontId="3" fillId="0" borderId="5" xfId="0" applyFont="1" applyBorder="1"/>
    <xf numFmtId="166" fontId="3" fillId="0" borderId="7" xfId="1" applyNumberFormat="1" applyFont="1" applyBorder="1"/>
    <xf numFmtId="166" fontId="3" fillId="0" borderId="7" xfId="0" applyNumberFormat="1" applyFont="1" applyBorder="1"/>
    <xf numFmtId="0" fontId="3" fillId="0" borderId="0" xfId="0" applyFont="1" applyBorder="1"/>
    <xf numFmtId="49" fontId="3" fillId="0" borderId="0" xfId="0" applyNumberFormat="1" applyFont="1" applyBorder="1"/>
    <xf numFmtId="0" fontId="5" fillId="9" borderId="7" xfId="0" applyFont="1" applyFill="1" applyBorder="1" applyAlignment="1">
      <alignment horizontal="center" vertical="center"/>
    </xf>
    <xf numFmtId="0" fontId="5" fillId="9" borderId="7" xfId="0" applyFont="1" applyFill="1" applyBorder="1" applyAlignment="1">
      <alignment horizontal="center" vertical="center" wrapText="1"/>
    </xf>
    <xf numFmtId="0" fontId="5" fillId="9" borderId="10" xfId="0" applyFont="1" applyFill="1" applyBorder="1" applyAlignment="1">
      <alignment horizontal="center" vertical="center"/>
    </xf>
    <xf numFmtId="0" fontId="3" fillId="0" borderId="10" xfId="0" applyFont="1" applyBorder="1" applyAlignment="1">
      <alignment vertical="center" wrapText="1"/>
    </xf>
    <xf numFmtId="0" fontId="3" fillId="0" borderId="1" xfId="0" applyFont="1" applyBorder="1" applyAlignment="1">
      <alignment vertical="center"/>
    </xf>
    <xf numFmtId="0" fontId="3" fillId="0" borderId="11" xfId="0" applyFont="1" applyBorder="1" applyAlignment="1">
      <alignment vertical="center" wrapText="1"/>
    </xf>
    <xf numFmtId="0" fontId="5" fillId="0" borderId="10" xfId="0" applyFont="1" applyBorder="1" applyAlignment="1">
      <alignment horizontal="right" vertical="center"/>
    </xf>
    <xf numFmtId="0" fontId="5" fillId="10" borderId="10" xfId="0" applyFont="1" applyFill="1" applyBorder="1" applyAlignment="1">
      <alignment horizontal="left" vertical="center"/>
    </xf>
    <xf numFmtId="44" fontId="3" fillId="0" borderId="7" xfId="1" applyFont="1" applyBorder="1" applyAlignment="1">
      <alignment horizontal="center" vertical="center"/>
    </xf>
    <xf numFmtId="44" fontId="3" fillId="0" borderId="6" xfId="1" applyFont="1" applyBorder="1"/>
    <xf numFmtId="49" fontId="3" fillId="0" borderId="7" xfId="0" applyNumberFormat="1" applyFont="1" applyFill="1" applyBorder="1" applyAlignment="1">
      <alignment vertical="center"/>
    </xf>
    <xf numFmtId="0" fontId="3" fillId="11" borderId="7" xfId="0" applyFont="1" applyFill="1" applyBorder="1" applyAlignment="1">
      <alignment horizontal="left" vertical="center"/>
    </xf>
    <xf numFmtId="0" fontId="3" fillId="0" borderId="11" xfId="0" applyFont="1" applyBorder="1"/>
    <xf numFmtId="0" fontId="3" fillId="0" borderId="16" xfId="0" applyFont="1" applyBorder="1"/>
    <xf numFmtId="0" fontId="3" fillId="12" borderId="7" xfId="0" applyFont="1" applyFill="1" applyBorder="1" applyAlignment="1">
      <alignment horizontal="left"/>
    </xf>
    <xf numFmtId="0" fontId="3" fillId="13" borderId="7" xfId="0" applyFont="1" applyFill="1" applyBorder="1" applyAlignment="1">
      <alignment horizontal="left"/>
    </xf>
    <xf numFmtId="0" fontId="3" fillId="11" borderId="7" xfId="0" applyFont="1" applyFill="1" applyBorder="1" applyAlignment="1">
      <alignment horizontal="left"/>
    </xf>
    <xf numFmtId="0" fontId="3" fillId="14" borderId="7" xfId="0" applyFont="1" applyFill="1" applyBorder="1" applyAlignment="1">
      <alignment horizontal="left"/>
    </xf>
    <xf numFmtId="0" fontId="3" fillId="15" borderId="7" xfId="0" applyFont="1" applyFill="1" applyBorder="1" applyAlignment="1">
      <alignment horizontal="left"/>
    </xf>
    <xf numFmtId="0" fontId="3" fillId="8" borderId="7" xfId="0" applyFont="1" applyFill="1" applyBorder="1" applyAlignment="1">
      <alignment horizontal="left"/>
    </xf>
    <xf numFmtId="0" fontId="3" fillId="16" borderId="7" xfId="0" applyFont="1" applyFill="1" applyBorder="1" applyAlignment="1">
      <alignment horizontal="left" vertical="center"/>
    </xf>
    <xf numFmtId="0" fontId="3" fillId="17" borderId="7" xfId="0" applyFont="1" applyFill="1" applyBorder="1"/>
    <xf numFmtId="0" fontId="3" fillId="0" borderId="4" xfId="0" applyFont="1" applyBorder="1"/>
    <xf numFmtId="0" fontId="3" fillId="0" borderId="16" xfId="0" applyFont="1" applyBorder="1" applyAlignment="1"/>
    <xf numFmtId="0" fontId="3" fillId="11" borderId="0" xfId="0" applyFont="1" applyFill="1" applyAlignment="1"/>
    <xf numFmtId="0" fontId="5" fillId="10" borderId="10" xfId="0" applyFont="1" applyFill="1" applyBorder="1" applyAlignment="1">
      <alignment horizontal="left" vertical="center" wrapText="1"/>
    </xf>
    <xf numFmtId="0" fontId="5" fillId="10" borderId="10" xfId="0" applyFont="1" applyFill="1" applyBorder="1" applyAlignment="1">
      <alignment horizontal="left"/>
    </xf>
    <xf numFmtId="164" fontId="9" fillId="3" borderId="16" xfId="0" applyNumberFormat="1" applyFont="1" applyFill="1" applyBorder="1" applyAlignment="1">
      <alignment horizontal="center" vertical="center"/>
    </xf>
    <xf numFmtId="166" fontId="8" fillId="0" borderId="16" xfId="0" applyNumberFormat="1" applyFont="1" applyBorder="1" applyAlignment="1">
      <alignment horizontal="center" vertical="center"/>
    </xf>
    <xf numFmtId="0" fontId="5" fillId="0" borderId="1" xfId="0" applyFont="1" applyBorder="1" applyAlignment="1">
      <alignment horizontal="left"/>
    </xf>
    <xf numFmtId="0" fontId="4" fillId="0" borderId="2" xfId="0" applyFont="1" applyBorder="1"/>
    <xf numFmtId="0" fontId="6" fillId="0" borderId="10"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4" fillId="0" borderId="3" xfId="0" applyFont="1" applyBorder="1"/>
    <xf numFmtId="0" fontId="6" fillId="0"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0" borderId="14" xfId="0" applyFont="1" applyBorder="1"/>
    <xf numFmtId="0" fontId="4" fillId="0" borderId="8" xfId="0" applyFont="1" applyBorder="1"/>
    <xf numFmtId="0" fontId="6" fillId="2" borderId="11" xfId="0" applyFont="1" applyFill="1" applyBorder="1" applyAlignment="1">
      <alignment horizontal="center" vertical="center" wrapText="1"/>
    </xf>
    <xf numFmtId="0" fontId="4" fillId="0" borderId="9" xfId="0" applyFont="1" applyBorder="1"/>
    <xf numFmtId="0" fontId="4" fillId="0" borderId="12" xfId="0" applyFont="1" applyBorder="1"/>
    <xf numFmtId="0" fontId="6" fillId="2" borderId="16" xfId="0" applyFont="1" applyFill="1" applyBorder="1" applyAlignment="1">
      <alignment horizontal="center" vertical="center" wrapText="1"/>
    </xf>
    <xf numFmtId="166" fontId="8" fillId="0" borderId="16" xfId="0" applyNumberFormat="1" applyFont="1" applyBorder="1" applyAlignment="1">
      <alignment vertical="center"/>
    </xf>
    <xf numFmtId="0" fontId="3" fillId="8" borderId="10" xfId="0" applyFont="1" applyFill="1" applyBorder="1" applyAlignment="1">
      <alignment horizontal="left" vertical="center"/>
    </xf>
    <xf numFmtId="0" fontId="3" fillId="8" borderId="3" xfId="0" applyFont="1" applyFill="1" applyBorder="1" applyAlignment="1">
      <alignment horizontal="left" vertical="center"/>
    </xf>
    <xf numFmtId="0" fontId="3" fillId="8" borderId="2" xfId="0" applyFont="1" applyFill="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8" borderId="10" xfId="0" applyFont="1" applyFill="1" applyBorder="1" applyAlignment="1">
      <alignment horizontal="left"/>
    </xf>
    <xf numFmtId="0" fontId="3" fillId="8" borderId="3" xfId="0" applyFont="1" applyFill="1" applyBorder="1" applyAlignment="1">
      <alignment horizontal="left"/>
    </xf>
    <xf numFmtId="0" fontId="3" fillId="8" borderId="2" xfId="0" applyFont="1" applyFill="1" applyBorder="1" applyAlignment="1">
      <alignment horizontal="left"/>
    </xf>
    <xf numFmtId="0" fontId="9" fillId="3" borderId="1" xfId="0" applyFont="1" applyFill="1" applyBorder="1" applyAlignment="1">
      <alignment horizontal="right" vertical="center"/>
    </xf>
    <xf numFmtId="0" fontId="8" fillId="0" borderId="16"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29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81"/>
  <sheetViews>
    <sheetView tabSelected="1" topLeftCell="B1" zoomScale="120" zoomScaleNormal="120" workbookViewId="0">
      <selection activeCell="H10" sqref="H10"/>
    </sheetView>
  </sheetViews>
  <sheetFormatPr baseColWidth="10" defaultColWidth="11.28515625" defaultRowHeight="15" customHeight="1" x14ac:dyDescent="0.15"/>
  <cols>
    <col min="1" max="1" width="3.5703125" style="1" bestFit="1" customWidth="1"/>
    <col min="2" max="2" width="8.42578125" style="1" customWidth="1"/>
    <col min="3" max="3" width="53.42578125" style="1" bestFit="1" customWidth="1"/>
    <col min="4" max="4" width="4.28515625" style="1" bestFit="1" customWidth="1"/>
    <col min="5" max="5" width="5.42578125" style="1" customWidth="1"/>
    <col min="6" max="6" width="7.42578125" style="1" bestFit="1" customWidth="1"/>
    <col min="7" max="7" width="9.85546875" style="1" bestFit="1" customWidth="1"/>
    <col min="8" max="8" width="11" style="1" customWidth="1"/>
    <col min="9" max="9" width="32.7109375" style="1" customWidth="1"/>
    <col min="10" max="26" width="10.5703125" style="1" customWidth="1"/>
    <col min="27" max="16384" width="11.28515625" style="1"/>
  </cols>
  <sheetData>
    <row r="1" spans="1:9" ht="15.75" customHeight="1" x14ac:dyDescent="0.15">
      <c r="A1" s="3"/>
      <c r="B1" s="3"/>
      <c r="C1" s="3"/>
      <c r="D1" s="3"/>
      <c r="E1" s="3"/>
      <c r="F1" s="3"/>
      <c r="G1" s="3"/>
      <c r="H1" s="3"/>
      <c r="I1" s="3"/>
    </row>
    <row r="2" spans="1:9" ht="15.75" customHeight="1" x14ac:dyDescent="0.15">
      <c r="A2" s="3"/>
      <c r="B2" s="3"/>
      <c r="C2" s="3"/>
      <c r="D2" s="3"/>
      <c r="E2" s="3"/>
      <c r="F2" s="3"/>
      <c r="G2" s="3"/>
      <c r="H2" s="3"/>
      <c r="I2" s="3"/>
    </row>
    <row r="3" spans="1:9" ht="15.75" customHeight="1" x14ac:dyDescent="0.15">
      <c r="A3" s="82" t="s">
        <v>198</v>
      </c>
      <c r="B3" s="83"/>
      <c r="C3" s="84" t="s">
        <v>157</v>
      </c>
      <c r="D3" s="85"/>
      <c r="E3" s="85"/>
      <c r="F3" s="85"/>
      <c r="G3" s="85"/>
      <c r="H3" s="85"/>
      <c r="I3" s="86"/>
    </row>
    <row r="4" spans="1:9" ht="15.75" customHeight="1" x14ac:dyDescent="0.15">
      <c r="A4" s="82" t="s">
        <v>0</v>
      </c>
      <c r="B4" s="83"/>
      <c r="C4" s="87" t="s">
        <v>1</v>
      </c>
      <c r="D4" s="88"/>
      <c r="E4" s="88"/>
      <c r="F4" s="88"/>
      <c r="G4" s="88"/>
      <c r="H4" s="88"/>
      <c r="I4" s="83"/>
    </row>
    <row r="5" spans="1:9" ht="15.75" customHeight="1" x14ac:dyDescent="0.15">
      <c r="A5" s="82" t="s">
        <v>197</v>
      </c>
      <c r="B5" s="83"/>
      <c r="C5" s="87" t="s">
        <v>257</v>
      </c>
      <c r="D5" s="88"/>
      <c r="E5" s="88"/>
      <c r="F5" s="88"/>
      <c r="G5" s="88"/>
      <c r="H5" s="88"/>
      <c r="I5" s="83"/>
    </row>
    <row r="6" spans="1:9" ht="22.5" customHeight="1" x14ac:dyDescent="0.15">
      <c r="A6" s="4"/>
      <c r="B6" s="4"/>
      <c r="C6" s="5"/>
      <c r="D6" s="6"/>
      <c r="E6" s="5"/>
      <c r="F6" s="5"/>
      <c r="G6" s="5"/>
      <c r="H6" s="5"/>
      <c r="I6" s="5"/>
    </row>
    <row r="7" spans="1:9" ht="15.75" customHeight="1" x14ac:dyDescent="0.15">
      <c r="A7" s="7"/>
      <c r="B7" s="4" t="s">
        <v>248</v>
      </c>
      <c r="C7" s="5"/>
      <c r="D7" s="5"/>
      <c r="E7" s="5"/>
      <c r="F7" s="5"/>
      <c r="G7" s="5"/>
      <c r="H7" s="5"/>
      <c r="I7" s="5"/>
    </row>
    <row r="8" spans="1:9" ht="15.75" customHeight="1" x14ac:dyDescent="0.15">
      <c r="A8" s="89"/>
      <c r="B8" s="90" t="s">
        <v>2</v>
      </c>
      <c r="C8" s="93" t="s">
        <v>3</v>
      </c>
      <c r="D8" s="96" t="s">
        <v>4</v>
      </c>
      <c r="E8" s="96"/>
      <c r="F8" s="96"/>
    </row>
    <row r="9" spans="1:9" ht="15.75" customHeight="1" x14ac:dyDescent="0.15">
      <c r="A9" s="89"/>
      <c r="B9" s="91"/>
      <c r="C9" s="94"/>
      <c r="D9" s="96"/>
      <c r="E9" s="96"/>
      <c r="F9" s="96"/>
    </row>
    <row r="10" spans="1:9" ht="35" customHeight="1" x14ac:dyDescent="0.15">
      <c r="A10" s="89"/>
      <c r="B10" s="92"/>
      <c r="C10" s="95"/>
      <c r="D10" s="96"/>
      <c r="E10" s="96"/>
      <c r="F10" s="96"/>
    </row>
    <row r="11" spans="1:9" ht="18.75" customHeight="1" x14ac:dyDescent="0.15">
      <c r="A11" s="8"/>
      <c r="B11" s="9" t="s">
        <v>5</v>
      </c>
      <c r="C11" s="60" t="s">
        <v>6</v>
      </c>
      <c r="D11" s="81">
        <f>SUM(H30)</f>
        <v>0</v>
      </c>
      <c r="E11" s="81"/>
      <c r="F11" s="81"/>
    </row>
    <row r="12" spans="1:9" ht="33.75" customHeight="1" x14ac:dyDescent="0.15">
      <c r="A12" s="8"/>
      <c r="B12" s="9" t="s">
        <v>7</v>
      </c>
      <c r="C12" s="78" t="s">
        <v>8</v>
      </c>
      <c r="D12" s="97">
        <f>SUM(H44)</f>
        <v>0</v>
      </c>
      <c r="E12" s="97"/>
      <c r="F12" s="97"/>
    </row>
    <row r="13" spans="1:9" ht="15.75" customHeight="1" x14ac:dyDescent="0.15">
      <c r="A13" s="8"/>
      <c r="B13" s="9" t="s">
        <v>9</v>
      </c>
      <c r="C13" s="78" t="s">
        <v>10</v>
      </c>
      <c r="D13" s="81">
        <f>SUM(H51)</f>
        <v>48</v>
      </c>
      <c r="E13" s="81"/>
      <c r="F13" s="81"/>
    </row>
    <row r="14" spans="1:9" ht="15.75" customHeight="1" x14ac:dyDescent="0.15">
      <c r="A14" s="8"/>
      <c r="B14" s="9" t="s">
        <v>11</v>
      </c>
      <c r="C14" s="79" t="s">
        <v>12</v>
      </c>
      <c r="D14" s="81">
        <f>SUM(H81)</f>
        <v>0</v>
      </c>
      <c r="E14" s="81"/>
      <c r="F14" s="81"/>
    </row>
    <row r="15" spans="1:9" ht="36.75" customHeight="1" x14ac:dyDescent="0.15">
      <c r="A15" s="8"/>
      <c r="B15" s="9" t="s">
        <v>13</v>
      </c>
      <c r="C15" s="78" t="s">
        <v>14</v>
      </c>
      <c r="D15" s="81">
        <f>SUM(H112)</f>
        <v>23</v>
      </c>
      <c r="E15" s="81"/>
      <c r="F15" s="81"/>
    </row>
    <row r="16" spans="1:9" ht="15.75" customHeight="1" x14ac:dyDescent="0.15">
      <c r="A16" s="8"/>
      <c r="B16" s="9" t="s">
        <v>15</v>
      </c>
      <c r="C16" s="78" t="s">
        <v>16</v>
      </c>
      <c r="D16" s="81">
        <f>SUM(H129)</f>
        <v>0</v>
      </c>
      <c r="E16" s="81"/>
      <c r="F16" s="81"/>
    </row>
    <row r="17" spans="1:16" ht="15.75" customHeight="1" x14ac:dyDescent="0.15">
      <c r="A17" s="8"/>
      <c r="B17" s="9" t="s">
        <v>17</v>
      </c>
      <c r="C17" s="78" t="s">
        <v>18</v>
      </c>
      <c r="D17" s="81">
        <f>SUM(H141)</f>
        <v>15</v>
      </c>
      <c r="E17" s="81"/>
      <c r="F17" s="81"/>
    </row>
    <row r="18" spans="1:16" ht="15.75" customHeight="1" x14ac:dyDescent="0.15">
      <c r="A18" s="8"/>
      <c r="B18" s="9" t="s">
        <v>19</v>
      </c>
      <c r="C18" s="78" t="s">
        <v>20</v>
      </c>
      <c r="D18" s="81">
        <f>SUM(H145)</f>
        <v>0</v>
      </c>
      <c r="E18" s="81"/>
      <c r="F18" s="81"/>
    </row>
    <row r="19" spans="1:16" ht="15.75" customHeight="1" x14ac:dyDescent="0.15">
      <c r="A19" s="8"/>
      <c r="B19" s="9" t="s">
        <v>21</v>
      </c>
      <c r="C19" s="78" t="s">
        <v>23</v>
      </c>
      <c r="D19" s="81">
        <f>SUM(H151)</f>
        <v>0</v>
      </c>
      <c r="E19" s="81"/>
      <c r="F19" s="81"/>
    </row>
    <row r="20" spans="1:16" ht="15.75" customHeight="1" x14ac:dyDescent="0.15">
      <c r="A20" s="8"/>
      <c r="B20" s="9" t="s">
        <v>22</v>
      </c>
      <c r="C20" s="78" t="s">
        <v>25</v>
      </c>
      <c r="D20" s="81">
        <f>SUM(H168)</f>
        <v>200</v>
      </c>
      <c r="E20" s="81"/>
      <c r="F20" s="81"/>
    </row>
    <row r="21" spans="1:16" ht="15.75" customHeight="1" x14ac:dyDescent="0.15">
      <c r="A21" s="8"/>
      <c r="B21" s="9" t="s">
        <v>24</v>
      </c>
      <c r="C21" s="78" t="s">
        <v>27</v>
      </c>
      <c r="D21" s="81">
        <f>SUM(H177)</f>
        <v>690</v>
      </c>
      <c r="E21" s="81"/>
      <c r="F21" s="81"/>
    </row>
    <row r="22" spans="1:16" ht="15.75" customHeight="1" x14ac:dyDescent="0.15">
      <c r="A22" s="8"/>
      <c r="B22" s="77"/>
      <c r="C22" s="77"/>
      <c r="D22" s="108"/>
      <c r="E22" s="108"/>
      <c r="F22" s="108"/>
    </row>
    <row r="23" spans="1:16" ht="15.75" customHeight="1" x14ac:dyDescent="0.15">
      <c r="A23" s="10"/>
      <c r="B23" s="11"/>
      <c r="C23" s="59" t="s">
        <v>28</v>
      </c>
      <c r="D23" s="80">
        <f>SUM(D11:D22)</f>
        <v>976</v>
      </c>
      <c r="E23" s="80"/>
      <c r="F23" s="80"/>
    </row>
    <row r="24" spans="1:16" ht="15.75" customHeight="1" x14ac:dyDescent="0.15">
      <c r="A24" s="12"/>
      <c r="B24" s="13"/>
      <c r="C24" s="13" t="s">
        <v>29</v>
      </c>
      <c r="D24" s="80">
        <f>SUM(D25-D23)</f>
        <v>195.20000000000005</v>
      </c>
      <c r="E24" s="80"/>
      <c r="F24" s="80"/>
      <c r="G24" s="14"/>
      <c r="H24" s="14"/>
      <c r="I24" s="14"/>
    </row>
    <row r="25" spans="1:16" ht="15.75" customHeight="1" x14ac:dyDescent="0.15">
      <c r="A25" s="107" t="s">
        <v>30</v>
      </c>
      <c r="B25" s="88"/>
      <c r="C25" s="88"/>
      <c r="D25" s="80">
        <f>SUM(D23*1.2)</f>
        <v>1171.2</v>
      </c>
      <c r="E25" s="80"/>
      <c r="F25" s="80"/>
      <c r="G25" s="14"/>
      <c r="H25" s="14"/>
      <c r="I25" s="14"/>
    </row>
    <row r="26" spans="1:16" ht="15.75" customHeight="1" x14ac:dyDescent="0.15"/>
    <row r="27" spans="1:16" ht="15.75" customHeight="1" x14ac:dyDescent="0.15"/>
    <row r="28" spans="1:16" ht="15.75" customHeight="1" x14ac:dyDescent="0.15"/>
    <row r="29" spans="1:16" ht="28" x14ac:dyDescent="0.15">
      <c r="A29" s="53" t="s">
        <v>31</v>
      </c>
      <c r="B29" s="53" t="s">
        <v>2</v>
      </c>
      <c r="C29" s="53" t="s">
        <v>32</v>
      </c>
      <c r="D29" s="53" t="s">
        <v>33</v>
      </c>
      <c r="E29" s="53" t="s">
        <v>34</v>
      </c>
      <c r="F29" s="54" t="s">
        <v>195</v>
      </c>
      <c r="G29" s="53" t="s">
        <v>35</v>
      </c>
      <c r="H29" s="53" t="s">
        <v>36</v>
      </c>
      <c r="I29" s="55" t="s">
        <v>37</v>
      </c>
      <c r="J29" s="15"/>
      <c r="K29" s="16"/>
      <c r="L29" s="16"/>
      <c r="M29" s="16"/>
      <c r="N29" s="16"/>
      <c r="O29" s="16"/>
      <c r="P29" s="16"/>
    </row>
    <row r="30" spans="1:16" ht="13" x14ac:dyDescent="0.15">
      <c r="A30" s="17"/>
      <c r="B30" s="18" t="s">
        <v>5</v>
      </c>
      <c r="C30" s="17" t="s">
        <v>6</v>
      </c>
      <c r="D30" s="17"/>
      <c r="E30" s="17"/>
      <c r="F30" s="19"/>
      <c r="G30" s="17"/>
      <c r="H30" s="20">
        <f>SUM(H31:H43)</f>
        <v>0</v>
      </c>
      <c r="I30" s="21"/>
      <c r="J30" s="15"/>
      <c r="K30" s="16"/>
      <c r="L30" s="16"/>
      <c r="M30" s="16"/>
      <c r="N30" s="16"/>
      <c r="O30" s="16"/>
      <c r="P30" s="16"/>
    </row>
    <row r="31" spans="1:16" ht="28" x14ac:dyDescent="0.15">
      <c r="A31" s="43">
        <v>1</v>
      </c>
      <c r="B31" s="63" t="s">
        <v>5</v>
      </c>
      <c r="C31" s="23" t="s">
        <v>158</v>
      </c>
      <c r="D31" s="30" t="s">
        <v>38</v>
      </c>
      <c r="E31" s="30">
        <v>1000</v>
      </c>
      <c r="F31" s="25"/>
      <c r="G31" s="61"/>
      <c r="H31" s="26">
        <f>SUM(F31+G31)</f>
        <v>0</v>
      </c>
      <c r="I31" s="38" t="s">
        <v>191</v>
      </c>
      <c r="J31" s="28"/>
      <c r="K31" s="3"/>
    </row>
    <row r="32" spans="1:16" ht="28" x14ac:dyDescent="0.15">
      <c r="A32" s="43">
        <v>2</v>
      </c>
      <c r="B32" s="63" t="s">
        <v>5</v>
      </c>
      <c r="C32" s="29" t="s">
        <v>180</v>
      </c>
      <c r="D32" s="30" t="s">
        <v>38</v>
      </c>
      <c r="E32" s="30">
        <v>480</v>
      </c>
      <c r="F32" s="25"/>
      <c r="G32" s="26"/>
      <c r="H32" s="26">
        <f t="shared" ref="H32:H43" si="0">SUM(F32+G32)</f>
        <v>0</v>
      </c>
      <c r="I32" s="56"/>
      <c r="J32" s="28"/>
      <c r="K32" s="3"/>
    </row>
    <row r="33" spans="1:16" ht="28" x14ac:dyDescent="0.15">
      <c r="A33" s="43">
        <v>3</v>
      </c>
      <c r="B33" s="63" t="s">
        <v>5</v>
      </c>
      <c r="C33" s="23" t="s">
        <v>182</v>
      </c>
      <c r="D33" s="30" t="s">
        <v>181</v>
      </c>
      <c r="E33" s="30">
        <v>60</v>
      </c>
      <c r="F33" s="25"/>
      <c r="G33" s="26"/>
      <c r="H33" s="26">
        <f t="shared" si="0"/>
        <v>0</v>
      </c>
      <c r="I33" s="56" t="s">
        <v>184</v>
      </c>
      <c r="J33" s="28"/>
      <c r="K33" s="3"/>
    </row>
    <row r="34" spans="1:16" ht="13" x14ac:dyDescent="0.15">
      <c r="A34" s="43">
        <v>4</v>
      </c>
      <c r="B34" s="63" t="s">
        <v>5</v>
      </c>
      <c r="C34" s="23" t="s">
        <v>183</v>
      </c>
      <c r="D34" s="30" t="s">
        <v>181</v>
      </c>
      <c r="E34" s="30">
        <v>60</v>
      </c>
      <c r="F34" s="25"/>
      <c r="G34" s="26"/>
      <c r="H34" s="26">
        <f t="shared" si="0"/>
        <v>0</v>
      </c>
      <c r="I34" s="56"/>
      <c r="J34" s="28"/>
      <c r="K34" s="3"/>
    </row>
    <row r="35" spans="1:16" ht="28" x14ac:dyDescent="0.15">
      <c r="A35" s="43">
        <v>5</v>
      </c>
      <c r="B35" s="63" t="s">
        <v>5</v>
      </c>
      <c r="C35" s="29" t="s">
        <v>39</v>
      </c>
      <c r="D35" s="30" t="s">
        <v>38</v>
      </c>
      <c r="E35" s="30">
        <v>480</v>
      </c>
      <c r="F35" s="30"/>
      <c r="G35" s="30"/>
      <c r="H35" s="26">
        <f t="shared" si="0"/>
        <v>0</v>
      </c>
      <c r="I35" s="57"/>
      <c r="J35" s="28"/>
      <c r="K35" s="3"/>
    </row>
    <row r="36" spans="1:16" ht="13" x14ac:dyDescent="0.15">
      <c r="A36" s="43">
        <v>6</v>
      </c>
      <c r="B36" s="63" t="s">
        <v>5</v>
      </c>
      <c r="C36" s="23" t="s">
        <v>40</v>
      </c>
      <c r="D36" s="30" t="s">
        <v>38</v>
      </c>
      <c r="E36" s="30">
        <v>429</v>
      </c>
      <c r="F36" s="30"/>
      <c r="G36" s="30"/>
      <c r="H36" s="26">
        <f t="shared" si="0"/>
        <v>0</v>
      </c>
      <c r="I36" s="57"/>
      <c r="J36" s="28"/>
      <c r="K36" s="3"/>
    </row>
    <row r="37" spans="1:16" ht="14" x14ac:dyDescent="0.15">
      <c r="A37" s="43">
        <v>7</v>
      </c>
      <c r="B37" s="63" t="s">
        <v>5</v>
      </c>
      <c r="C37" s="29" t="s">
        <v>41</v>
      </c>
      <c r="D37" s="30" t="s">
        <v>38</v>
      </c>
      <c r="E37" s="30">
        <v>410</v>
      </c>
      <c r="F37" s="30"/>
      <c r="G37" s="30"/>
      <c r="H37" s="26">
        <f t="shared" si="0"/>
        <v>0</v>
      </c>
      <c r="I37" s="57"/>
      <c r="J37" s="28"/>
      <c r="K37" s="3"/>
    </row>
    <row r="38" spans="1:16" ht="13" x14ac:dyDescent="0.15">
      <c r="A38" s="43">
        <v>8</v>
      </c>
      <c r="B38" s="63" t="s">
        <v>5</v>
      </c>
      <c r="C38" s="23" t="s">
        <v>42</v>
      </c>
      <c r="D38" s="30" t="s">
        <v>38</v>
      </c>
      <c r="E38" s="30">
        <v>60</v>
      </c>
      <c r="F38" s="30"/>
      <c r="G38" s="30"/>
      <c r="H38" s="26">
        <f t="shared" si="0"/>
        <v>0</v>
      </c>
      <c r="I38" s="57"/>
      <c r="J38" s="28"/>
      <c r="K38" s="3"/>
    </row>
    <row r="39" spans="1:16" ht="14" x14ac:dyDescent="0.15">
      <c r="A39" s="43">
        <v>9</v>
      </c>
      <c r="B39" s="63" t="s">
        <v>5</v>
      </c>
      <c r="C39" s="29" t="s">
        <v>43</v>
      </c>
      <c r="D39" s="30" t="s">
        <v>38</v>
      </c>
      <c r="E39" s="30">
        <v>250</v>
      </c>
      <c r="F39" s="30"/>
      <c r="G39" s="30"/>
      <c r="H39" s="26">
        <f t="shared" si="0"/>
        <v>0</v>
      </c>
      <c r="I39" s="57"/>
      <c r="J39" s="28"/>
      <c r="K39" s="3"/>
    </row>
    <row r="40" spans="1:16" ht="14" x14ac:dyDescent="0.15">
      <c r="A40" s="43">
        <v>10</v>
      </c>
      <c r="B40" s="63" t="s">
        <v>5</v>
      </c>
      <c r="C40" s="29" t="s">
        <v>199</v>
      </c>
      <c r="D40" s="30" t="s">
        <v>44</v>
      </c>
      <c r="E40" s="30">
        <v>6</v>
      </c>
      <c r="F40" s="30"/>
      <c r="G40" s="30"/>
      <c r="H40" s="26">
        <f t="shared" si="0"/>
        <v>0</v>
      </c>
      <c r="I40" s="40" t="s">
        <v>200</v>
      </c>
      <c r="J40" s="28"/>
      <c r="K40" s="3"/>
    </row>
    <row r="41" spans="1:16" ht="14" x14ac:dyDescent="0.15">
      <c r="A41" s="43">
        <v>11</v>
      </c>
      <c r="B41" s="63" t="s">
        <v>5</v>
      </c>
      <c r="C41" s="29" t="s">
        <v>45</v>
      </c>
      <c r="D41" s="30" t="s">
        <v>192</v>
      </c>
      <c r="E41" s="30">
        <v>5</v>
      </c>
      <c r="F41" s="30"/>
      <c r="G41" s="30"/>
      <c r="H41" s="26">
        <f t="shared" si="0"/>
        <v>0</v>
      </c>
      <c r="I41" s="38" t="s">
        <v>46</v>
      </c>
      <c r="J41" s="28"/>
      <c r="K41" s="3"/>
    </row>
    <row r="42" spans="1:16" ht="13" x14ac:dyDescent="0.15">
      <c r="A42" s="43">
        <v>12</v>
      </c>
      <c r="B42" s="63" t="s">
        <v>5</v>
      </c>
      <c r="C42" s="23" t="s">
        <v>179</v>
      </c>
      <c r="D42" s="30" t="s">
        <v>47</v>
      </c>
      <c r="E42" s="30">
        <v>5</v>
      </c>
      <c r="F42" s="30"/>
      <c r="G42" s="30"/>
      <c r="H42" s="26">
        <f t="shared" si="0"/>
        <v>0</v>
      </c>
      <c r="I42" s="57"/>
      <c r="J42" s="28"/>
      <c r="K42" s="3"/>
    </row>
    <row r="43" spans="1:16" ht="28" x14ac:dyDescent="0.15">
      <c r="A43" s="43">
        <v>13</v>
      </c>
      <c r="B43" s="63" t="s">
        <v>5</v>
      </c>
      <c r="C43" s="23" t="s">
        <v>193</v>
      </c>
      <c r="D43" s="33" t="s">
        <v>194</v>
      </c>
      <c r="E43" s="33">
        <v>1</v>
      </c>
      <c r="F43" s="33"/>
      <c r="G43" s="33"/>
      <c r="H43" s="26">
        <f t="shared" si="0"/>
        <v>0</v>
      </c>
      <c r="I43" s="58" t="s">
        <v>201</v>
      </c>
      <c r="J43" s="28"/>
      <c r="K43" s="3"/>
    </row>
    <row r="44" spans="1:16" ht="13" x14ac:dyDescent="0.15">
      <c r="A44" s="43">
        <v>14</v>
      </c>
      <c r="B44" s="18" t="s">
        <v>7</v>
      </c>
      <c r="C44" s="17" t="s">
        <v>8</v>
      </c>
      <c r="D44" s="17"/>
      <c r="E44" s="17"/>
      <c r="F44" s="19"/>
      <c r="G44" s="17"/>
      <c r="H44" s="20">
        <f>SUM(H45:H50)</f>
        <v>0</v>
      </c>
      <c r="I44" s="21"/>
      <c r="J44" s="15"/>
      <c r="K44" s="16"/>
      <c r="L44" s="16"/>
      <c r="M44" s="16"/>
      <c r="N44" s="16"/>
      <c r="O44" s="16"/>
      <c r="P44" s="16"/>
    </row>
    <row r="45" spans="1:16" ht="42" customHeight="1" x14ac:dyDescent="0.15">
      <c r="A45" s="43">
        <v>15</v>
      </c>
      <c r="B45" s="32" t="s">
        <v>7</v>
      </c>
      <c r="C45" s="29" t="s">
        <v>202</v>
      </c>
      <c r="D45" s="34" t="s">
        <v>38</v>
      </c>
      <c r="E45" s="34">
        <v>192.8</v>
      </c>
      <c r="F45" s="35"/>
      <c r="G45" s="35"/>
      <c r="H45" s="62">
        <f>SUM(F45+G45)</f>
        <v>0</v>
      </c>
      <c r="I45" s="36"/>
      <c r="J45" s="28"/>
      <c r="K45" s="3"/>
    </row>
    <row r="46" spans="1:16" ht="56" x14ac:dyDescent="0.15">
      <c r="A46" s="43">
        <v>16</v>
      </c>
      <c r="B46" s="32" t="s">
        <v>7</v>
      </c>
      <c r="C46" s="29" t="s">
        <v>49</v>
      </c>
      <c r="D46" s="24" t="s">
        <v>48</v>
      </c>
      <c r="E46" s="24">
        <v>1</v>
      </c>
      <c r="F46" s="37"/>
      <c r="G46" s="37"/>
      <c r="H46" s="62">
        <f t="shared" ref="H46:H109" si="1">SUM(F46+G46)</f>
        <v>0</v>
      </c>
      <c r="I46" s="38" t="s">
        <v>50</v>
      </c>
      <c r="J46" s="28"/>
      <c r="K46" s="3"/>
    </row>
    <row r="47" spans="1:16" ht="14" x14ac:dyDescent="0.15">
      <c r="A47" s="43">
        <v>17</v>
      </c>
      <c r="B47" s="32" t="s">
        <v>7</v>
      </c>
      <c r="C47" s="29" t="s">
        <v>51</v>
      </c>
      <c r="D47" s="24"/>
      <c r="E47" s="24"/>
      <c r="F47" s="37"/>
      <c r="G47" s="37"/>
      <c r="H47" s="62">
        <f t="shared" si="1"/>
        <v>0</v>
      </c>
      <c r="I47" s="31"/>
      <c r="J47" s="28"/>
      <c r="K47" s="3"/>
    </row>
    <row r="48" spans="1:16" ht="14" x14ac:dyDescent="0.15">
      <c r="A48" s="43">
        <v>18</v>
      </c>
      <c r="B48" s="32" t="s">
        <v>7</v>
      </c>
      <c r="C48" s="29" t="s">
        <v>52</v>
      </c>
      <c r="D48" s="24" t="s">
        <v>44</v>
      </c>
      <c r="E48" s="24">
        <v>4.5</v>
      </c>
      <c r="F48" s="37"/>
      <c r="G48" s="37"/>
      <c r="H48" s="62">
        <f t="shared" si="1"/>
        <v>0</v>
      </c>
      <c r="I48" s="27" t="s">
        <v>53</v>
      </c>
      <c r="J48" s="28"/>
      <c r="K48" s="3"/>
    </row>
    <row r="49" spans="1:16" ht="13" x14ac:dyDescent="0.15">
      <c r="A49" s="43">
        <v>19</v>
      </c>
      <c r="B49" s="32" t="s">
        <v>7</v>
      </c>
      <c r="C49" s="23"/>
      <c r="D49" s="24"/>
      <c r="E49" s="24"/>
      <c r="F49" s="37"/>
      <c r="G49" s="37"/>
      <c r="H49" s="62">
        <f t="shared" si="1"/>
        <v>0</v>
      </c>
      <c r="I49" s="31"/>
      <c r="J49" s="28"/>
      <c r="K49" s="3"/>
    </row>
    <row r="50" spans="1:16" ht="13" x14ac:dyDescent="0.15">
      <c r="A50" s="43">
        <v>20</v>
      </c>
      <c r="B50" s="32" t="s">
        <v>7</v>
      </c>
      <c r="C50" s="23"/>
      <c r="D50" s="24"/>
      <c r="E50" s="24"/>
      <c r="F50" s="37"/>
      <c r="G50" s="37"/>
      <c r="H50" s="62">
        <f t="shared" si="1"/>
        <v>0</v>
      </c>
      <c r="I50" s="31"/>
      <c r="J50" s="28"/>
      <c r="K50" s="3"/>
    </row>
    <row r="51" spans="1:16" ht="13" x14ac:dyDescent="0.15">
      <c r="A51" s="43">
        <v>21</v>
      </c>
      <c r="B51" s="18" t="s">
        <v>9</v>
      </c>
      <c r="C51" s="17" t="s">
        <v>10</v>
      </c>
      <c r="D51" s="17"/>
      <c r="E51" s="17"/>
      <c r="F51" s="19"/>
      <c r="G51" s="17"/>
      <c r="H51" s="20">
        <f>SUM(H52:H80)</f>
        <v>48</v>
      </c>
      <c r="I51" s="21"/>
      <c r="J51" s="15"/>
      <c r="K51" s="16"/>
      <c r="L51" s="16"/>
      <c r="M51" s="16"/>
      <c r="N51" s="16"/>
      <c r="O51" s="16"/>
      <c r="P51" s="16"/>
    </row>
    <row r="52" spans="1:16" ht="13" x14ac:dyDescent="0.15">
      <c r="A52" s="43">
        <v>22</v>
      </c>
      <c r="B52" s="32" t="s">
        <v>9</v>
      </c>
      <c r="C52" s="23" t="s">
        <v>203</v>
      </c>
      <c r="D52" s="24" t="s">
        <v>54</v>
      </c>
      <c r="E52" s="24">
        <v>74</v>
      </c>
      <c r="F52" s="24"/>
      <c r="G52" s="24"/>
      <c r="H52" s="62">
        <f t="shared" si="1"/>
        <v>0</v>
      </c>
      <c r="I52" s="31"/>
      <c r="J52" s="28"/>
      <c r="K52" s="3"/>
    </row>
    <row r="53" spans="1:16" ht="42" x14ac:dyDescent="0.15">
      <c r="A53" s="43">
        <v>23</v>
      </c>
      <c r="B53" s="32" t="s">
        <v>9</v>
      </c>
      <c r="C53" s="23" t="s">
        <v>55</v>
      </c>
      <c r="D53" s="24" t="s">
        <v>38</v>
      </c>
      <c r="E53" s="24">
        <v>418.2</v>
      </c>
      <c r="F53" s="24"/>
      <c r="G53" s="24"/>
      <c r="H53" s="62">
        <f t="shared" si="1"/>
        <v>0</v>
      </c>
      <c r="I53" s="38" t="s">
        <v>205</v>
      </c>
      <c r="J53" s="28"/>
      <c r="K53" s="3"/>
    </row>
    <row r="54" spans="1:16" ht="13" x14ac:dyDescent="0.15">
      <c r="A54" s="43">
        <v>24</v>
      </c>
      <c r="B54" s="32" t="s">
        <v>9</v>
      </c>
      <c r="C54" s="23" t="s">
        <v>56</v>
      </c>
      <c r="D54" s="24" t="s">
        <v>54</v>
      </c>
      <c r="E54" s="24">
        <v>10</v>
      </c>
      <c r="F54" s="24"/>
      <c r="G54" s="24"/>
      <c r="H54" s="62">
        <f t="shared" si="1"/>
        <v>0</v>
      </c>
      <c r="I54" s="31" t="s">
        <v>57</v>
      </c>
      <c r="J54" s="28"/>
      <c r="K54" s="3"/>
    </row>
    <row r="55" spans="1:16" ht="98" x14ac:dyDescent="0.15">
      <c r="A55" s="43">
        <v>25</v>
      </c>
      <c r="B55" s="32" t="s">
        <v>9</v>
      </c>
      <c r="C55" s="23" t="s">
        <v>58</v>
      </c>
      <c r="D55" s="24" t="s">
        <v>47</v>
      </c>
      <c r="E55" s="24">
        <v>10</v>
      </c>
      <c r="F55" s="24"/>
      <c r="G55" s="24"/>
      <c r="H55" s="62">
        <f t="shared" si="1"/>
        <v>0</v>
      </c>
      <c r="I55" s="38" t="s">
        <v>59</v>
      </c>
      <c r="J55" s="28"/>
      <c r="K55" s="3"/>
    </row>
    <row r="56" spans="1:16" ht="70" x14ac:dyDescent="0.15">
      <c r="A56" s="43">
        <v>26</v>
      </c>
      <c r="B56" s="32"/>
      <c r="C56" s="29" t="s">
        <v>60</v>
      </c>
      <c r="D56" s="24" t="s">
        <v>38</v>
      </c>
      <c r="E56" s="24">
        <v>436</v>
      </c>
      <c r="F56" s="24"/>
      <c r="G56" s="24"/>
      <c r="H56" s="62">
        <f t="shared" si="1"/>
        <v>0</v>
      </c>
      <c r="I56" s="38" t="s">
        <v>61</v>
      </c>
      <c r="J56" s="28"/>
      <c r="K56" s="3"/>
    </row>
    <row r="57" spans="1:16" ht="28" x14ac:dyDescent="0.15">
      <c r="A57" s="43">
        <v>27</v>
      </c>
      <c r="B57" s="32"/>
      <c r="C57" s="29" t="s">
        <v>62</v>
      </c>
      <c r="D57" s="24" t="s">
        <v>38</v>
      </c>
      <c r="E57" s="24">
        <v>436</v>
      </c>
      <c r="F57" s="24"/>
      <c r="G57" s="24"/>
      <c r="H57" s="62">
        <f t="shared" si="1"/>
        <v>0</v>
      </c>
      <c r="I57" s="38" t="s">
        <v>206</v>
      </c>
      <c r="J57" s="28"/>
      <c r="K57" s="3"/>
    </row>
    <row r="58" spans="1:16" ht="13" x14ac:dyDescent="0.15">
      <c r="A58" s="43">
        <v>28</v>
      </c>
      <c r="B58" s="32" t="s">
        <v>9</v>
      </c>
      <c r="C58" s="23" t="s">
        <v>63</v>
      </c>
      <c r="D58" s="24" t="s">
        <v>38</v>
      </c>
      <c r="E58" s="24">
        <v>436</v>
      </c>
      <c r="F58" s="24"/>
      <c r="G58" s="24"/>
      <c r="H58" s="62">
        <f t="shared" si="1"/>
        <v>0</v>
      </c>
      <c r="I58" s="31" t="s">
        <v>207</v>
      </c>
      <c r="J58" s="28"/>
      <c r="K58" s="3"/>
    </row>
    <row r="59" spans="1:16" ht="98" x14ac:dyDescent="0.15">
      <c r="A59" s="64">
        <v>29</v>
      </c>
      <c r="B59" s="39" t="s">
        <v>9</v>
      </c>
      <c r="C59" s="29" t="s">
        <v>64</v>
      </c>
      <c r="D59" s="24" t="s">
        <v>38</v>
      </c>
      <c r="E59" s="24">
        <v>327</v>
      </c>
      <c r="F59" s="24">
        <v>16</v>
      </c>
      <c r="G59" s="24"/>
      <c r="H59" s="62">
        <f t="shared" si="1"/>
        <v>16</v>
      </c>
      <c r="I59" s="38" t="s">
        <v>204</v>
      </c>
      <c r="J59" s="28"/>
      <c r="K59" s="3"/>
    </row>
    <row r="60" spans="1:16" ht="70" x14ac:dyDescent="0.15">
      <c r="A60" s="43">
        <v>30</v>
      </c>
      <c r="B60" s="39"/>
      <c r="C60" s="29" t="s">
        <v>65</v>
      </c>
      <c r="D60" s="24" t="s">
        <v>38</v>
      </c>
      <c r="E60" s="24">
        <v>109</v>
      </c>
      <c r="F60" s="24">
        <v>32</v>
      </c>
      <c r="G60" s="24"/>
      <c r="H60" s="62">
        <f t="shared" si="1"/>
        <v>32</v>
      </c>
      <c r="I60" s="38" t="s">
        <v>66</v>
      </c>
      <c r="J60" s="28"/>
      <c r="K60" s="3"/>
    </row>
    <row r="61" spans="1:16" ht="28" x14ac:dyDescent="0.15">
      <c r="A61" s="43">
        <v>31</v>
      </c>
      <c r="B61" s="39"/>
      <c r="C61" s="23" t="s">
        <v>67</v>
      </c>
      <c r="D61" s="24" t="s">
        <v>54</v>
      </c>
      <c r="E61" s="24">
        <v>100</v>
      </c>
      <c r="F61" s="24"/>
      <c r="G61" s="24"/>
      <c r="H61" s="62">
        <f t="shared" si="1"/>
        <v>0</v>
      </c>
      <c r="I61" s="38" t="s">
        <v>68</v>
      </c>
      <c r="J61" s="28"/>
      <c r="K61" s="3"/>
    </row>
    <row r="62" spans="1:16" ht="13" x14ac:dyDescent="0.15">
      <c r="A62" s="43">
        <v>32</v>
      </c>
      <c r="B62" s="39"/>
      <c r="C62" s="23" t="s">
        <v>69</v>
      </c>
      <c r="D62" s="24" t="s">
        <v>48</v>
      </c>
      <c r="E62" s="24">
        <v>1</v>
      </c>
      <c r="F62" s="24"/>
      <c r="G62" s="24"/>
      <c r="H62" s="62">
        <f t="shared" si="1"/>
        <v>0</v>
      </c>
      <c r="I62" s="38"/>
      <c r="J62" s="28"/>
      <c r="K62" s="3"/>
    </row>
    <row r="63" spans="1:16" ht="13" x14ac:dyDescent="0.15">
      <c r="A63" s="43">
        <v>33</v>
      </c>
      <c r="B63" s="39"/>
      <c r="C63" s="23" t="s">
        <v>70</v>
      </c>
      <c r="D63" s="24" t="s">
        <v>47</v>
      </c>
      <c r="E63" s="24"/>
      <c r="F63" s="24"/>
      <c r="G63" s="24"/>
      <c r="H63" s="62">
        <f t="shared" si="1"/>
        <v>0</v>
      </c>
      <c r="I63" s="31"/>
      <c r="J63" s="28"/>
      <c r="K63" s="3"/>
    </row>
    <row r="64" spans="1:16" ht="13" x14ac:dyDescent="0.15">
      <c r="A64" s="43">
        <v>34</v>
      </c>
      <c r="B64" s="39" t="s">
        <v>9</v>
      </c>
      <c r="C64" s="23" t="s">
        <v>71</v>
      </c>
      <c r="D64" s="24" t="s">
        <v>54</v>
      </c>
      <c r="E64" s="24">
        <v>12</v>
      </c>
      <c r="F64" s="24"/>
      <c r="G64" s="24"/>
      <c r="H64" s="62">
        <f t="shared" si="1"/>
        <v>0</v>
      </c>
      <c r="I64" s="31"/>
      <c r="J64" s="28"/>
      <c r="K64" s="3"/>
    </row>
    <row r="65" spans="1:11" ht="42" x14ac:dyDescent="0.15">
      <c r="A65" s="22">
        <v>29</v>
      </c>
      <c r="B65" s="39" t="s">
        <v>9</v>
      </c>
      <c r="C65" s="23" t="s">
        <v>72</v>
      </c>
      <c r="D65" s="24" t="s">
        <v>47</v>
      </c>
      <c r="E65" s="24">
        <v>2</v>
      </c>
      <c r="F65" s="24"/>
      <c r="G65" s="24"/>
      <c r="H65" s="62">
        <f t="shared" si="1"/>
        <v>0</v>
      </c>
      <c r="I65" s="38" t="s">
        <v>73</v>
      </c>
      <c r="J65" s="28"/>
      <c r="K65" s="3"/>
    </row>
    <row r="66" spans="1:11" ht="42" x14ac:dyDescent="0.15">
      <c r="A66" s="22">
        <v>30</v>
      </c>
      <c r="B66" s="39" t="s">
        <v>9</v>
      </c>
      <c r="C66" s="23" t="s">
        <v>74</v>
      </c>
      <c r="D66" s="24" t="s">
        <v>54</v>
      </c>
      <c r="E66" s="24">
        <v>3.6</v>
      </c>
      <c r="F66" s="24"/>
      <c r="G66" s="24"/>
      <c r="H66" s="62">
        <f t="shared" si="1"/>
        <v>0</v>
      </c>
      <c r="I66" s="38" t="s">
        <v>75</v>
      </c>
      <c r="J66" s="28"/>
      <c r="K66" s="3"/>
    </row>
    <row r="67" spans="1:11" ht="13" x14ac:dyDescent="0.15">
      <c r="A67" s="22">
        <v>31</v>
      </c>
      <c r="B67" s="39" t="s">
        <v>9</v>
      </c>
      <c r="C67" s="23" t="s">
        <v>76</v>
      </c>
      <c r="D67" s="24" t="s">
        <v>54</v>
      </c>
      <c r="E67" s="24">
        <v>3</v>
      </c>
      <c r="F67" s="24"/>
      <c r="G67" s="24"/>
      <c r="H67" s="62">
        <f t="shared" si="1"/>
        <v>0</v>
      </c>
      <c r="I67" s="31"/>
      <c r="J67" s="28"/>
      <c r="K67" s="3"/>
    </row>
    <row r="68" spans="1:11" ht="28" x14ac:dyDescent="0.15">
      <c r="A68" s="22">
        <v>32</v>
      </c>
      <c r="B68" s="39" t="s">
        <v>9</v>
      </c>
      <c r="C68" s="23" t="s">
        <v>77</v>
      </c>
      <c r="D68" s="24" t="s">
        <v>48</v>
      </c>
      <c r="E68" s="24">
        <v>1</v>
      </c>
      <c r="F68" s="24"/>
      <c r="G68" s="24"/>
      <c r="H68" s="62">
        <f t="shared" si="1"/>
        <v>0</v>
      </c>
      <c r="I68" s="40" t="s">
        <v>208</v>
      </c>
      <c r="J68" s="28"/>
      <c r="K68" s="3"/>
    </row>
    <row r="69" spans="1:11" ht="13" x14ac:dyDescent="0.15">
      <c r="A69" s="22">
        <v>33</v>
      </c>
      <c r="B69" s="39" t="s">
        <v>9</v>
      </c>
      <c r="C69" s="23" t="s">
        <v>78</v>
      </c>
      <c r="D69" s="24" t="s">
        <v>48</v>
      </c>
      <c r="E69" s="24">
        <v>1</v>
      </c>
      <c r="F69" s="24"/>
      <c r="G69" s="24"/>
      <c r="H69" s="62">
        <f t="shared" si="1"/>
        <v>0</v>
      </c>
      <c r="I69" s="65"/>
      <c r="J69" s="28"/>
      <c r="K69" s="3"/>
    </row>
    <row r="70" spans="1:11" ht="13" x14ac:dyDescent="0.15">
      <c r="A70" s="22">
        <v>34</v>
      </c>
      <c r="B70" s="39" t="s">
        <v>9</v>
      </c>
      <c r="C70" s="23" t="s">
        <v>209</v>
      </c>
      <c r="D70" s="24" t="s">
        <v>54</v>
      </c>
      <c r="E70" s="24">
        <v>80</v>
      </c>
      <c r="F70" s="24"/>
      <c r="G70" s="24"/>
      <c r="H70" s="62">
        <f t="shared" si="1"/>
        <v>0</v>
      </c>
      <c r="I70" s="66" t="s">
        <v>211</v>
      </c>
      <c r="J70" s="3"/>
      <c r="K70" s="3"/>
    </row>
    <row r="71" spans="1:11" ht="13" x14ac:dyDescent="0.15">
      <c r="A71" s="22">
        <v>35</v>
      </c>
      <c r="B71" s="39" t="s">
        <v>9</v>
      </c>
      <c r="C71" s="37" t="s">
        <v>210</v>
      </c>
      <c r="D71" s="24" t="s">
        <v>54</v>
      </c>
      <c r="E71" s="24">
        <v>40</v>
      </c>
      <c r="F71" s="24"/>
      <c r="G71" s="24"/>
      <c r="H71" s="62">
        <f t="shared" si="1"/>
        <v>0</v>
      </c>
      <c r="I71" s="35"/>
      <c r="J71" s="3"/>
      <c r="K71" s="3"/>
    </row>
    <row r="72" spans="1:11" ht="13" x14ac:dyDescent="0.15">
      <c r="A72" s="22">
        <v>36</v>
      </c>
      <c r="B72" s="39" t="s">
        <v>9</v>
      </c>
      <c r="C72" s="37" t="s">
        <v>79</v>
      </c>
      <c r="D72" s="24" t="s">
        <v>54</v>
      </c>
      <c r="E72" s="24">
        <v>160</v>
      </c>
      <c r="F72" s="24"/>
      <c r="G72" s="24"/>
      <c r="H72" s="62">
        <f t="shared" si="1"/>
        <v>0</v>
      </c>
      <c r="I72" s="37"/>
      <c r="J72" s="3"/>
      <c r="K72" s="3"/>
    </row>
    <row r="73" spans="1:11" ht="13" x14ac:dyDescent="0.15">
      <c r="A73" s="22">
        <v>37</v>
      </c>
      <c r="B73" s="39" t="s">
        <v>9</v>
      </c>
      <c r="C73" s="37" t="s">
        <v>236</v>
      </c>
      <c r="D73" s="24" t="s">
        <v>47</v>
      </c>
      <c r="E73" s="24">
        <v>1</v>
      </c>
      <c r="F73" s="24"/>
      <c r="G73" s="24"/>
      <c r="H73" s="62">
        <f t="shared" si="1"/>
        <v>0</v>
      </c>
      <c r="I73" s="37"/>
      <c r="J73" s="3"/>
      <c r="K73" s="3"/>
    </row>
    <row r="74" spans="1:11" ht="13" x14ac:dyDescent="0.15">
      <c r="A74" s="22">
        <v>38</v>
      </c>
      <c r="B74" s="39" t="s">
        <v>9</v>
      </c>
      <c r="C74" s="37" t="s">
        <v>80</v>
      </c>
      <c r="D74" s="24" t="s">
        <v>47</v>
      </c>
      <c r="E74" s="24">
        <v>1</v>
      </c>
      <c r="F74" s="24"/>
      <c r="G74" s="24"/>
      <c r="H74" s="62">
        <f t="shared" si="1"/>
        <v>0</v>
      </c>
      <c r="I74" s="37"/>
      <c r="J74" s="3"/>
      <c r="K74" s="3"/>
    </row>
    <row r="75" spans="1:11" ht="13" x14ac:dyDescent="0.15">
      <c r="A75" s="22">
        <v>39</v>
      </c>
      <c r="B75" s="39" t="s">
        <v>9</v>
      </c>
      <c r="C75" s="37" t="s">
        <v>81</v>
      </c>
      <c r="D75" s="24" t="s">
        <v>47</v>
      </c>
      <c r="E75" s="24">
        <v>3</v>
      </c>
      <c r="F75" s="24"/>
      <c r="G75" s="24"/>
      <c r="H75" s="62">
        <f t="shared" si="1"/>
        <v>0</v>
      </c>
      <c r="I75" s="37" t="s">
        <v>82</v>
      </c>
      <c r="J75" s="3"/>
      <c r="K75" s="3"/>
    </row>
    <row r="76" spans="1:11" ht="13" x14ac:dyDescent="0.15">
      <c r="A76" s="22">
        <v>40</v>
      </c>
      <c r="B76" s="39" t="s">
        <v>9</v>
      </c>
      <c r="C76" s="37" t="s">
        <v>83</v>
      </c>
      <c r="D76" s="24"/>
      <c r="E76" s="24"/>
      <c r="F76" s="24"/>
      <c r="G76" s="24"/>
      <c r="H76" s="62">
        <f t="shared" si="1"/>
        <v>0</v>
      </c>
      <c r="I76" s="37" t="s">
        <v>84</v>
      </c>
      <c r="J76" s="3"/>
      <c r="K76" s="3"/>
    </row>
    <row r="77" spans="1:11" ht="13" x14ac:dyDescent="0.15">
      <c r="A77" s="22">
        <v>41</v>
      </c>
      <c r="B77" s="39" t="s">
        <v>9</v>
      </c>
      <c r="C77" s="37" t="s">
        <v>85</v>
      </c>
      <c r="D77" s="24" t="s">
        <v>38</v>
      </c>
      <c r="E77" s="24">
        <v>49</v>
      </c>
      <c r="F77" s="24"/>
      <c r="G77" s="24"/>
      <c r="H77" s="62">
        <f t="shared" si="1"/>
        <v>0</v>
      </c>
      <c r="I77" s="37" t="s">
        <v>86</v>
      </c>
      <c r="J77" s="3"/>
      <c r="K77" s="3"/>
    </row>
    <row r="78" spans="1:11" ht="13" x14ac:dyDescent="0.15">
      <c r="A78" s="22">
        <v>42</v>
      </c>
      <c r="B78" s="39" t="s">
        <v>9</v>
      </c>
      <c r="C78" s="37" t="s">
        <v>87</v>
      </c>
      <c r="D78" s="24" t="s">
        <v>54</v>
      </c>
      <c r="E78" s="24">
        <v>79</v>
      </c>
      <c r="F78" s="24"/>
      <c r="G78" s="24"/>
      <c r="H78" s="62">
        <f t="shared" si="1"/>
        <v>0</v>
      </c>
      <c r="I78" s="37"/>
      <c r="J78" s="3"/>
      <c r="K78" s="3"/>
    </row>
    <row r="79" spans="1:11" ht="13" x14ac:dyDescent="0.15">
      <c r="A79" s="22">
        <v>43</v>
      </c>
      <c r="B79" s="39" t="s">
        <v>9</v>
      </c>
      <c r="C79" s="37" t="s">
        <v>88</v>
      </c>
      <c r="D79" s="24" t="s">
        <v>54</v>
      </c>
      <c r="E79" s="24">
        <v>68</v>
      </c>
      <c r="F79" s="24"/>
      <c r="G79" s="24"/>
      <c r="H79" s="62">
        <f t="shared" si="1"/>
        <v>0</v>
      </c>
      <c r="I79" s="37" t="s">
        <v>89</v>
      </c>
      <c r="J79" s="3"/>
      <c r="K79" s="3"/>
    </row>
    <row r="80" spans="1:11" ht="13" x14ac:dyDescent="0.15">
      <c r="A80" s="22">
        <v>44</v>
      </c>
      <c r="B80" s="39"/>
      <c r="C80" s="37"/>
      <c r="D80" s="24"/>
      <c r="E80" s="24"/>
      <c r="F80" s="24"/>
      <c r="G80" s="24"/>
      <c r="H80" s="62">
        <f t="shared" si="1"/>
        <v>0</v>
      </c>
      <c r="I80" s="37"/>
      <c r="J80" s="3"/>
      <c r="K80" s="3"/>
    </row>
    <row r="81" spans="1:11" ht="13" x14ac:dyDescent="0.15">
      <c r="A81" s="68">
        <v>45</v>
      </c>
      <c r="B81" s="18" t="s">
        <v>11</v>
      </c>
      <c r="C81" s="17" t="s">
        <v>222</v>
      </c>
      <c r="D81" s="17"/>
      <c r="E81" s="17"/>
      <c r="F81" s="19"/>
      <c r="G81" s="17"/>
      <c r="H81" s="20">
        <f>SUM(H82:H111)</f>
        <v>0</v>
      </c>
      <c r="I81" s="21"/>
      <c r="J81" s="3"/>
      <c r="K81" s="3"/>
    </row>
    <row r="82" spans="1:11" ht="98" x14ac:dyDescent="0.15">
      <c r="A82" s="67">
        <v>46</v>
      </c>
      <c r="B82" s="41" t="s">
        <v>11</v>
      </c>
      <c r="C82" s="42" t="s">
        <v>90</v>
      </c>
      <c r="D82" s="43" t="s">
        <v>38</v>
      </c>
      <c r="E82" s="43">
        <v>68.2</v>
      </c>
      <c r="F82" s="43"/>
      <c r="G82" s="43"/>
      <c r="H82" s="62">
        <f t="shared" si="1"/>
        <v>0</v>
      </c>
      <c r="I82" s="42" t="s">
        <v>91</v>
      </c>
    </row>
    <row r="83" spans="1:11" ht="13" x14ac:dyDescent="0.15">
      <c r="A83" s="67">
        <v>47</v>
      </c>
      <c r="B83" s="41" t="s">
        <v>11</v>
      </c>
      <c r="C83" s="43" t="s">
        <v>92</v>
      </c>
      <c r="D83" s="43" t="s">
        <v>38</v>
      </c>
      <c r="E83" s="43">
        <v>68.2</v>
      </c>
      <c r="F83" s="43"/>
      <c r="G83" s="43"/>
      <c r="H83" s="62">
        <f t="shared" si="1"/>
        <v>0</v>
      </c>
      <c r="I83" s="42"/>
    </row>
    <row r="84" spans="1:11" ht="13" x14ac:dyDescent="0.15">
      <c r="A84" s="67">
        <v>48</v>
      </c>
      <c r="B84" s="41" t="s">
        <v>11</v>
      </c>
      <c r="C84" s="43" t="s">
        <v>93</v>
      </c>
      <c r="D84" s="43" t="s">
        <v>38</v>
      </c>
      <c r="E84" s="43">
        <v>68.2</v>
      </c>
      <c r="F84" s="43"/>
      <c r="G84" s="43"/>
      <c r="H84" s="62">
        <f t="shared" si="1"/>
        <v>0</v>
      </c>
      <c r="I84" s="43"/>
    </row>
    <row r="85" spans="1:11" ht="56" x14ac:dyDescent="0.15">
      <c r="A85" s="67">
        <v>49</v>
      </c>
      <c r="B85" s="41" t="s">
        <v>11</v>
      </c>
      <c r="C85" s="43" t="s">
        <v>94</v>
      </c>
      <c r="D85" s="43"/>
      <c r="E85" s="43">
        <v>68.2</v>
      </c>
      <c r="F85" s="43"/>
      <c r="G85" s="43"/>
      <c r="H85" s="62">
        <f t="shared" si="1"/>
        <v>0</v>
      </c>
      <c r="I85" s="42" t="s">
        <v>95</v>
      </c>
    </row>
    <row r="86" spans="1:11" ht="98" x14ac:dyDescent="0.15">
      <c r="A86" s="67">
        <v>50</v>
      </c>
      <c r="B86" s="41" t="s">
        <v>11</v>
      </c>
      <c r="C86" s="43" t="s">
        <v>96</v>
      </c>
      <c r="D86" s="43" t="s">
        <v>38</v>
      </c>
      <c r="E86" s="43">
        <v>68.2</v>
      </c>
      <c r="F86" s="43"/>
      <c r="G86" s="43"/>
      <c r="H86" s="62">
        <f t="shared" si="1"/>
        <v>0</v>
      </c>
      <c r="I86" s="42" t="s">
        <v>97</v>
      </c>
    </row>
    <row r="87" spans="1:11" ht="13" x14ac:dyDescent="0.15">
      <c r="A87" s="67">
        <v>51</v>
      </c>
      <c r="B87" s="41" t="s">
        <v>11</v>
      </c>
      <c r="C87" s="43" t="s">
        <v>185</v>
      </c>
      <c r="D87" s="43" t="s">
        <v>38</v>
      </c>
      <c r="E87" s="43">
        <v>68.2</v>
      </c>
      <c r="F87" s="43"/>
      <c r="G87" s="43"/>
      <c r="H87" s="62">
        <f t="shared" si="1"/>
        <v>0</v>
      </c>
      <c r="I87" s="43"/>
    </row>
    <row r="88" spans="1:11" ht="13" x14ac:dyDescent="0.15">
      <c r="A88" s="67">
        <v>52</v>
      </c>
      <c r="B88" s="41" t="s">
        <v>11</v>
      </c>
      <c r="C88" s="43" t="s">
        <v>212</v>
      </c>
      <c r="D88" s="43" t="s">
        <v>38</v>
      </c>
      <c r="E88" s="43">
        <v>68.2</v>
      </c>
      <c r="F88" s="43"/>
      <c r="G88" s="43"/>
      <c r="H88" s="62">
        <f t="shared" si="1"/>
        <v>0</v>
      </c>
      <c r="I88" s="43"/>
    </row>
    <row r="89" spans="1:11" ht="13" x14ac:dyDescent="0.15">
      <c r="A89" s="67">
        <v>53</v>
      </c>
      <c r="B89" s="41" t="s">
        <v>11</v>
      </c>
      <c r="C89" s="43" t="s">
        <v>98</v>
      </c>
      <c r="D89" s="43" t="s">
        <v>38</v>
      </c>
      <c r="E89" s="43">
        <v>68.2</v>
      </c>
      <c r="F89" s="43"/>
      <c r="G89" s="43"/>
      <c r="H89" s="62">
        <f t="shared" si="1"/>
        <v>0</v>
      </c>
      <c r="I89" s="43"/>
    </row>
    <row r="90" spans="1:11" ht="13" x14ac:dyDescent="0.15">
      <c r="A90" s="69">
        <v>54</v>
      </c>
      <c r="B90" s="41" t="s">
        <v>11</v>
      </c>
      <c r="C90" s="43" t="s">
        <v>186</v>
      </c>
      <c r="D90" s="43" t="s">
        <v>38</v>
      </c>
      <c r="E90" s="43">
        <v>50.3</v>
      </c>
      <c r="F90" s="43"/>
      <c r="G90" s="43"/>
      <c r="H90" s="62">
        <f t="shared" si="1"/>
        <v>0</v>
      </c>
      <c r="I90" s="43"/>
    </row>
    <row r="91" spans="1:11" ht="13" x14ac:dyDescent="0.15">
      <c r="A91" s="69">
        <v>55</v>
      </c>
      <c r="B91" s="41" t="s">
        <v>11</v>
      </c>
      <c r="C91" s="43" t="s">
        <v>216</v>
      </c>
      <c r="D91" s="43" t="s">
        <v>38</v>
      </c>
      <c r="E91" s="43">
        <v>50.3</v>
      </c>
      <c r="F91" s="43"/>
      <c r="G91" s="43"/>
      <c r="H91" s="62">
        <f t="shared" si="1"/>
        <v>0</v>
      </c>
      <c r="I91" s="43" t="s">
        <v>217</v>
      </c>
    </row>
    <row r="92" spans="1:11" ht="13" x14ac:dyDescent="0.15">
      <c r="A92" s="69">
        <v>56</v>
      </c>
      <c r="B92" s="41" t="s">
        <v>11</v>
      </c>
      <c r="C92" s="43" t="s">
        <v>213</v>
      </c>
      <c r="D92" s="43" t="s">
        <v>38</v>
      </c>
      <c r="E92" s="43">
        <v>50.3</v>
      </c>
      <c r="F92" s="43"/>
      <c r="G92" s="43"/>
      <c r="H92" s="62">
        <f t="shared" si="1"/>
        <v>0</v>
      </c>
      <c r="I92" s="43"/>
    </row>
    <row r="93" spans="1:11" ht="13" x14ac:dyDescent="0.15">
      <c r="A93" s="69">
        <v>57</v>
      </c>
      <c r="B93" s="41" t="s">
        <v>11</v>
      </c>
      <c r="C93" s="43" t="s">
        <v>214</v>
      </c>
      <c r="D93" s="43" t="s">
        <v>38</v>
      </c>
      <c r="E93" s="43">
        <v>50.3</v>
      </c>
      <c r="F93" s="43"/>
      <c r="G93" s="43"/>
      <c r="H93" s="62">
        <f t="shared" si="1"/>
        <v>0</v>
      </c>
      <c r="I93" s="43"/>
    </row>
    <row r="94" spans="1:11" ht="13" x14ac:dyDescent="0.15">
      <c r="A94" s="69">
        <v>58</v>
      </c>
      <c r="B94" s="41" t="s">
        <v>11</v>
      </c>
      <c r="C94" s="43" t="s">
        <v>215</v>
      </c>
      <c r="D94" s="43" t="s">
        <v>38</v>
      </c>
      <c r="E94" s="43">
        <v>50.3</v>
      </c>
      <c r="F94" s="43"/>
      <c r="G94" s="43"/>
      <c r="H94" s="62">
        <f t="shared" si="1"/>
        <v>0</v>
      </c>
      <c r="I94" s="43"/>
    </row>
    <row r="95" spans="1:11" ht="13" x14ac:dyDescent="0.15">
      <c r="A95" s="69">
        <v>59</v>
      </c>
      <c r="B95" s="41" t="s">
        <v>11</v>
      </c>
      <c r="C95" s="43" t="s">
        <v>99</v>
      </c>
      <c r="D95" s="43" t="s">
        <v>38</v>
      </c>
      <c r="E95" s="43">
        <v>50.3</v>
      </c>
      <c r="F95" s="43"/>
      <c r="G95" s="43"/>
      <c r="H95" s="62">
        <f t="shared" si="1"/>
        <v>0</v>
      </c>
      <c r="I95" s="43"/>
    </row>
    <row r="96" spans="1:11" ht="13" x14ac:dyDescent="0.15">
      <c r="A96" s="71">
        <v>60</v>
      </c>
      <c r="B96" s="41" t="s">
        <v>11</v>
      </c>
      <c r="C96" s="43" t="s">
        <v>187</v>
      </c>
      <c r="D96" s="43" t="s">
        <v>38</v>
      </c>
      <c r="E96" s="43">
        <v>105</v>
      </c>
      <c r="F96" s="43"/>
      <c r="G96" s="43"/>
      <c r="H96" s="62">
        <f t="shared" si="1"/>
        <v>0</v>
      </c>
      <c r="I96" s="43" t="s">
        <v>100</v>
      </c>
    </row>
    <row r="97" spans="1:9" ht="13" x14ac:dyDescent="0.15">
      <c r="A97" s="71">
        <v>61</v>
      </c>
      <c r="B97" s="41" t="s">
        <v>11</v>
      </c>
      <c r="C97" s="37" t="s">
        <v>92</v>
      </c>
      <c r="D97" s="43" t="s">
        <v>38</v>
      </c>
      <c r="E97" s="43">
        <v>105</v>
      </c>
      <c r="F97" s="24"/>
      <c r="G97" s="24"/>
      <c r="H97" s="62">
        <f t="shared" si="1"/>
        <v>0</v>
      </c>
      <c r="I97" s="37"/>
    </row>
    <row r="98" spans="1:9" ht="13" x14ac:dyDescent="0.15">
      <c r="A98" s="71">
        <v>62</v>
      </c>
      <c r="B98" s="41" t="s">
        <v>11</v>
      </c>
      <c r="C98" s="37" t="s">
        <v>101</v>
      </c>
      <c r="D98" s="43" t="s">
        <v>38</v>
      </c>
      <c r="E98" s="43">
        <v>105</v>
      </c>
      <c r="F98" s="24"/>
      <c r="G98" s="24"/>
      <c r="H98" s="62">
        <f t="shared" si="1"/>
        <v>0</v>
      </c>
      <c r="I98" s="37"/>
    </row>
    <row r="99" spans="1:9" ht="13" x14ac:dyDescent="0.15">
      <c r="A99" s="71">
        <v>63</v>
      </c>
      <c r="B99" s="41" t="s">
        <v>11</v>
      </c>
      <c r="C99" s="37" t="s">
        <v>221</v>
      </c>
      <c r="D99" s="43" t="s">
        <v>38</v>
      </c>
      <c r="E99" s="43">
        <v>105</v>
      </c>
      <c r="F99" s="24"/>
      <c r="G99" s="24"/>
      <c r="H99" s="62">
        <f t="shared" si="1"/>
        <v>0</v>
      </c>
      <c r="I99" s="37"/>
    </row>
    <row r="100" spans="1:9" ht="13" x14ac:dyDescent="0.15">
      <c r="A100" s="71">
        <v>64</v>
      </c>
      <c r="B100" s="41" t="s">
        <v>11</v>
      </c>
      <c r="C100" s="37" t="s">
        <v>220</v>
      </c>
      <c r="D100" s="43" t="s">
        <v>38</v>
      </c>
      <c r="E100" s="43">
        <v>105</v>
      </c>
      <c r="F100" s="24"/>
      <c r="G100" s="24"/>
      <c r="H100" s="62">
        <f t="shared" si="1"/>
        <v>0</v>
      </c>
      <c r="I100" s="37"/>
    </row>
    <row r="101" spans="1:9" ht="13" x14ac:dyDescent="0.15">
      <c r="A101" s="71">
        <v>65</v>
      </c>
      <c r="B101" s="41" t="s">
        <v>11</v>
      </c>
      <c r="C101" s="37" t="s">
        <v>219</v>
      </c>
      <c r="D101" s="43" t="s">
        <v>38</v>
      </c>
      <c r="E101" s="43">
        <v>105</v>
      </c>
      <c r="F101" s="24"/>
      <c r="G101" s="24"/>
      <c r="H101" s="62">
        <f t="shared" si="1"/>
        <v>0</v>
      </c>
      <c r="I101" s="37"/>
    </row>
    <row r="102" spans="1:9" ht="13" x14ac:dyDescent="0.15">
      <c r="A102" s="71">
        <v>66</v>
      </c>
      <c r="B102" s="41" t="s">
        <v>11</v>
      </c>
      <c r="C102" s="37" t="s">
        <v>218</v>
      </c>
      <c r="D102" s="43" t="s">
        <v>38</v>
      </c>
      <c r="E102" s="43">
        <v>105</v>
      </c>
      <c r="F102" s="24"/>
      <c r="G102" s="24"/>
      <c r="H102" s="62">
        <f t="shared" si="1"/>
        <v>0</v>
      </c>
      <c r="I102" s="37"/>
    </row>
    <row r="103" spans="1:9" ht="28" x14ac:dyDescent="0.15">
      <c r="A103" s="70">
        <v>67</v>
      </c>
      <c r="B103" s="41" t="s">
        <v>11</v>
      </c>
      <c r="C103" s="29" t="s">
        <v>188</v>
      </c>
      <c r="D103" s="43" t="s">
        <v>38</v>
      </c>
      <c r="E103" s="37">
        <v>94.5</v>
      </c>
      <c r="F103" s="37"/>
      <c r="G103" s="37"/>
      <c r="H103" s="62">
        <f t="shared" si="1"/>
        <v>0</v>
      </c>
      <c r="I103" s="29" t="s">
        <v>102</v>
      </c>
    </row>
    <row r="104" spans="1:9" ht="13" x14ac:dyDescent="0.15">
      <c r="A104" s="70">
        <v>68</v>
      </c>
      <c r="B104" s="41" t="s">
        <v>11</v>
      </c>
      <c r="C104" s="37" t="s">
        <v>103</v>
      </c>
      <c r="D104" s="43" t="s">
        <v>38</v>
      </c>
      <c r="E104" s="37">
        <v>94.5</v>
      </c>
      <c r="F104" s="37"/>
      <c r="G104" s="37"/>
      <c r="H104" s="62">
        <f t="shared" si="1"/>
        <v>0</v>
      </c>
      <c r="I104" s="37"/>
    </row>
    <row r="105" spans="1:9" ht="13" x14ac:dyDescent="0.15">
      <c r="A105" s="70">
        <v>69</v>
      </c>
      <c r="B105" s="41" t="s">
        <v>11</v>
      </c>
      <c r="C105" s="37" t="s">
        <v>104</v>
      </c>
      <c r="D105" s="43" t="s">
        <v>38</v>
      </c>
      <c r="E105" s="37">
        <v>94.5</v>
      </c>
      <c r="F105" s="37"/>
      <c r="G105" s="37"/>
      <c r="H105" s="62">
        <f t="shared" si="1"/>
        <v>0</v>
      </c>
      <c r="I105" s="37"/>
    </row>
    <row r="106" spans="1:9" ht="13" x14ac:dyDescent="0.15">
      <c r="A106" s="70">
        <v>70</v>
      </c>
      <c r="B106" s="41" t="s">
        <v>11</v>
      </c>
      <c r="C106" s="37" t="s">
        <v>105</v>
      </c>
      <c r="D106" s="43" t="s">
        <v>38</v>
      </c>
      <c r="E106" s="37">
        <v>94.5</v>
      </c>
      <c r="F106" s="37"/>
      <c r="G106" s="37"/>
      <c r="H106" s="62">
        <f t="shared" si="1"/>
        <v>0</v>
      </c>
      <c r="I106" s="37"/>
    </row>
    <row r="107" spans="1:9" ht="56" x14ac:dyDescent="0.15">
      <c r="A107" s="72">
        <v>71</v>
      </c>
      <c r="B107" s="41" t="s">
        <v>11</v>
      </c>
      <c r="C107" s="23" t="s">
        <v>189</v>
      </c>
      <c r="D107" s="43" t="s">
        <v>38</v>
      </c>
      <c r="E107" s="37">
        <v>57.8</v>
      </c>
      <c r="F107" s="37"/>
      <c r="G107" s="37"/>
      <c r="H107" s="62">
        <f t="shared" si="1"/>
        <v>0</v>
      </c>
      <c r="I107" s="29" t="s">
        <v>106</v>
      </c>
    </row>
    <row r="108" spans="1:9" ht="13" x14ac:dyDescent="0.15">
      <c r="A108" s="72">
        <v>72</v>
      </c>
      <c r="B108" s="41" t="s">
        <v>11</v>
      </c>
      <c r="C108" s="37" t="s">
        <v>107</v>
      </c>
      <c r="D108" s="43" t="s">
        <v>38</v>
      </c>
      <c r="E108" s="37">
        <v>57.8</v>
      </c>
      <c r="F108" s="37"/>
      <c r="G108" s="37"/>
      <c r="H108" s="62">
        <f t="shared" si="1"/>
        <v>0</v>
      </c>
      <c r="I108" s="37"/>
    </row>
    <row r="109" spans="1:9" ht="13" x14ac:dyDescent="0.15">
      <c r="A109" s="72">
        <v>73</v>
      </c>
      <c r="B109" s="41" t="s">
        <v>11</v>
      </c>
      <c r="C109" s="37" t="s">
        <v>108</v>
      </c>
      <c r="D109" s="43" t="s">
        <v>38</v>
      </c>
      <c r="E109" s="37">
        <v>57.8</v>
      </c>
      <c r="F109" s="37"/>
      <c r="G109" s="37"/>
      <c r="H109" s="62">
        <f t="shared" si="1"/>
        <v>0</v>
      </c>
      <c r="I109" s="37"/>
    </row>
    <row r="110" spans="1:9" ht="13" x14ac:dyDescent="0.15">
      <c r="A110" s="72">
        <v>74</v>
      </c>
      <c r="B110" s="41" t="s">
        <v>11</v>
      </c>
      <c r="C110" s="37" t="s">
        <v>105</v>
      </c>
      <c r="D110" s="43" t="s">
        <v>38</v>
      </c>
      <c r="E110" s="37">
        <v>57.8</v>
      </c>
      <c r="F110" s="37"/>
      <c r="G110" s="37"/>
      <c r="H110" s="62">
        <f t="shared" ref="H110:H173" si="2">SUM(F110+G110)</f>
        <v>0</v>
      </c>
      <c r="I110" s="37"/>
    </row>
    <row r="111" spans="1:9" ht="13" x14ac:dyDescent="0.15">
      <c r="A111" s="43">
        <v>75</v>
      </c>
      <c r="B111" s="41" t="s">
        <v>11</v>
      </c>
      <c r="C111" s="37"/>
      <c r="D111" s="37"/>
      <c r="E111" s="37"/>
      <c r="F111" s="37"/>
      <c r="G111" s="37"/>
      <c r="H111" s="62">
        <f t="shared" si="2"/>
        <v>0</v>
      </c>
      <c r="I111" s="37"/>
    </row>
    <row r="112" spans="1:9" ht="13" x14ac:dyDescent="0.15">
      <c r="A112" s="43">
        <v>76</v>
      </c>
      <c r="B112" s="18" t="s">
        <v>13</v>
      </c>
      <c r="C112" s="17" t="s">
        <v>223</v>
      </c>
      <c r="D112" s="17"/>
      <c r="E112" s="17"/>
      <c r="F112" s="19"/>
      <c r="G112" s="17"/>
      <c r="H112" s="20">
        <f>SUM(H113:H128)</f>
        <v>23</v>
      </c>
      <c r="I112" s="21"/>
    </row>
    <row r="113" spans="1:9" ht="28" x14ac:dyDescent="0.15">
      <c r="A113" s="43">
        <v>77</v>
      </c>
      <c r="B113" s="41" t="s">
        <v>13</v>
      </c>
      <c r="C113" s="37" t="s">
        <v>109</v>
      </c>
      <c r="D113" s="37" t="s">
        <v>38</v>
      </c>
      <c r="E113" s="37">
        <v>173</v>
      </c>
      <c r="F113" s="37"/>
      <c r="G113" s="37"/>
      <c r="H113" s="62">
        <f t="shared" si="2"/>
        <v>0</v>
      </c>
      <c r="I113" s="2" t="s">
        <v>227</v>
      </c>
    </row>
    <row r="114" spans="1:9" ht="13" x14ac:dyDescent="0.15">
      <c r="A114" s="43">
        <v>78</v>
      </c>
      <c r="B114" s="41" t="s">
        <v>13</v>
      </c>
      <c r="C114" s="37" t="s">
        <v>110</v>
      </c>
      <c r="D114" s="37" t="s">
        <v>38</v>
      </c>
      <c r="E114" s="37">
        <v>173</v>
      </c>
      <c r="F114" s="37"/>
      <c r="G114" s="37"/>
      <c r="H114" s="62">
        <f t="shared" si="2"/>
        <v>0</v>
      </c>
      <c r="I114" s="37"/>
    </row>
    <row r="115" spans="1:9" ht="13" x14ac:dyDescent="0.15">
      <c r="A115" s="43">
        <v>79</v>
      </c>
      <c r="B115" s="41" t="s">
        <v>13</v>
      </c>
      <c r="C115" s="37" t="s">
        <v>111</v>
      </c>
      <c r="D115" s="37" t="s">
        <v>38</v>
      </c>
      <c r="E115" s="37">
        <v>173</v>
      </c>
      <c r="F115" s="37"/>
      <c r="G115" s="37"/>
      <c r="H115" s="62">
        <f t="shared" si="2"/>
        <v>0</v>
      </c>
      <c r="I115" s="37" t="s">
        <v>112</v>
      </c>
    </row>
    <row r="116" spans="1:9" ht="13" x14ac:dyDescent="0.15">
      <c r="A116" s="43">
        <v>80</v>
      </c>
      <c r="B116" s="41" t="s">
        <v>13</v>
      </c>
      <c r="C116" s="37" t="s">
        <v>113</v>
      </c>
      <c r="D116" s="37" t="s">
        <v>38</v>
      </c>
      <c r="E116" s="37">
        <v>173</v>
      </c>
      <c r="F116" s="37"/>
      <c r="G116" s="37"/>
      <c r="H116" s="62">
        <f t="shared" si="2"/>
        <v>0</v>
      </c>
      <c r="I116" s="37"/>
    </row>
    <row r="117" spans="1:9" ht="13" x14ac:dyDescent="0.15">
      <c r="A117" s="43">
        <v>81</v>
      </c>
      <c r="B117" s="41" t="s">
        <v>13</v>
      </c>
      <c r="C117" s="37" t="s">
        <v>114</v>
      </c>
      <c r="D117" s="37" t="s">
        <v>38</v>
      </c>
      <c r="E117" s="37">
        <v>173</v>
      </c>
      <c r="F117" s="37"/>
      <c r="G117" s="37"/>
      <c r="H117" s="62">
        <f t="shared" si="2"/>
        <v>0</v>
      </c>
      <c r="I117" s="37" t="s">
        <v>115</v>
      </c>
    </row>
    <row r="118" spans="1:9" ht="28" x14ac:dyDescent="0.15">
      <c r="A118" s="43">
        <v>82</v>
      </c>
      <c r="B118" s="41" t="s">
        <v>13</v>
      </c>
      <c r="C118" s="37" t="s">
        <v>116</v>
      </c>
      <c r="D118" s="37" t="s">
        <v>38</v>
      </c>
      <c r="E118" s="37">
        <v>173</v>
      </c>
      <c r="F118" s="37"/>
      <c r="G118" s="37"/>
      <c r="H118" s="62">
        <f t="shared" si="2"/>
        <v>0</v>
      </c>
      <c r="I118" s="46" t="s">
        <v>117</v>
      </c>
    </row>
    <row r="119" spans="1:9" ht="13" x14ac:dyDescent="0.15">
      <c r="A119" s="43">
        <v>83</v>
      </c>
      <c r="B119" s="41" t="s">
        <v>13</v>
      </c>
      <c r="C119" s="37" t="s">
        <v>118</v>
      </c>
      <c r="D119" s="37" t="s">
        <v>38</v>
      </c>
      <c r="E119" s="37">
        <v>163.4</v>
      </c>
      <c r="F119" s="37">
        <v>8</v>
      </c>
      <c r="G119" s="37"/>
      <c r="H119" s="62">
        <f t="shared" si="2"/>
        <v>8</v>
      </c>
      <c r="I119" s="37"/>
    </row>
    <row r="120" spans="1:9" ht="13" x14ac:dyDescent="0.15">
      <c r="A120" s="45">
        <v>75</v>
      </c>
      <c r="B120" s="41" t="s">
        <v>13</v>
      </c>
      <c r="C120" s="37" t="s">
        <v>119</v>
      </c>
      <c r="D120" s="37" t="s">
        <v>38</v>
      </c>
      <c r="E120" s="37">
        <v>15.8</v>
      </c>
      <c r="F120" s="37"/>
      <c r="G120" s="37"/>
      <c r="H120" s="62">
        <f t="shared" si="2"/>
        <v>0</v>
      </c>
      <c r="I120" s="37" t="s">
        <v>120</v>
      </c>
    </row>
    <row r="121" spans="1:9" ht="13" x14ac:dyDescent="0.15">
      <c r="A121" s="45">
        <v>76</v>
      </c>
      <c r="B121" s="41" t="s">
        <v>13</v>
      </c>
      <c r="C121" s="37" t="s">
        <v>121</v>
      </c>
      <c r="D121" s="37" t="s">
        <v>38</v>
      </c>
      <c r="E121" s="37">
        <v>15.8</v>
      </c>
      <c r="F121" s="37"/>
      <c r="G121" s="37"/>
      <c r="H121" s="62">
        <f t="shared" si="2"/>
        <v>0</v>
      </c>
      <c r="I121" s="37"/>
    </row>
    <row r="122" spans="1:9" ht="13" x14ac:dyDescent="0.15">
      <c r="A122" s="45">
        <v>77</v>
      </c>
      <c r="B122" s="41" t="s">
        <v>13</v>
      </c>
      <c r="C122" s="37" t="s">
        <v>122</v>
      </c>
      <c r="D122" s="37" t="s">
        <v>38</v>
      </c>
      <c r="E122" s="37">
        <v>15.8</v>
      </c>
      <c r="F122" s="37"/>
      <c r="G122" s="37"/>
      <c r="H122" s="62">
        <f t="shared" si="2"/>
        <v>0</v>
      </c>
      <c r="I122" s="37"/>
    </row>
    <row r="123" spans="1:9" ht="13" x14ac:dyDescent="0.15">
      <c r="A123" s="45">
        <v>78</v>
      </c>
      <c r="B123" s="41" t="s">
        <v>13</v>
      </c>
      <c r="C123" s="37" t="s">
        <v>231</v>
      </c>
      <c r="D123" s="37" t="s">
        <v>38</v>
      </c>
      <c r="E123" s="37">
        <v>15.8</v>
      </c>
      <c r="F123" s="37"/>
      <c r="G123" s="37"/>
      <c r="H123" s="62">
        <f t="shared" si="2"/>
        <v>0</v>
      </c>
      <c r="I123" s="37"/>
    </row>
    <row r="124" spans="1:9" ht="13" x14ac:dyDescent="0.15">
      <c r="A124" s="45">
        <v>79</v>
      </c>
      <c r="B124" s="41" t="s">
        <v>13</v>
      </c>
      <c r="C124" s="37" t="s">
        <v>230</v>
      </c>
      <c r="D124" s="37" t="s">
        <v>38</v>
      </c>
      <c r="E124" s="37">
        <v>15.8</v>
      </c>
      <c r="F124" s="37">
        <v>15</v>
      </c>
      <c r="G124" s="37"/>
      <c r="H124" s="62">
        <f t="shared" si="2"/>
        <v>15</v>
      </c>
      <c r="I124" s="37"/>
    </row>
    <row r="125" spans="1:9" ht="13" x14ac:dyDescent="0.15">
      <c r="A125" s="43">
        <v>80</v>
      </c>
      <c r="B125" s="41" t="s">
        <v>13</v>
      </c>
      <c r="C125" s="37" t="s">
        <v>123</v>
      </c>
      <c r="D125" s="37" t="s">
        <v>38</v>
      </c>
      <c r="E125" s="37">
        <v>7.5</v>
      </c>
      <c r="F125" s="37"/>
      <c r="G125" s="37"/>
      <c r="H125" s="62">
        <f t="shared" si="2"/>
        <v>0</v>
      </c>
      <c r="I125" s="37"/>
    </row>
    <row r="126" spans="1:9" ht="13" x14ac:dyDescent="0.15">
      <c r="A126" s="73">
        <v>81</v>
      </c>
      <c r="B126" s="41" t="s">
        <v>13</v>
      </c>
      <c r="C126" s="37" t="s">
        <v>224</v>
      </c>
      <c r="D126" s="37" t="s">
        <v>38</v>
      </c>
      <c r="E126" s="37">
        <v>173</v>
      </c>
      <c r="F126" s="37"/>
      <c r="G126" s="37"/>
      <c r="H126" s="62">
        <f t="shared" si="2"/>
        <v>0</v>
      </c>
      <c r="I126" s="74" t="s">
        <v>225</v>
      </c>
    </row>
    <row r="127" spans="1:9" ht="13" x14ac:dyDescent="0.15">
      <c r="A127" s="73">
        <v>82</v>
      </c>
      <c r="B127" s="41" t="s">
        <v>13</v>
      </c>
      <c r="C127" s="37" t="s">
        <v>226</v>
      </c>
      <c r="D127" s="37" t="s">
        <v>38</v>
      </c>
      <c r="E127" s="37">
        <v>173</v>
      </c>
      <c r="F127" s="37"/>
      <c r="G127" s="37"/>
      <c r="H127" s="62">
        <f t="shared" si="2"/>
        <v>0</v>
      </c>
      <c r="I127" s="74" t="s">
        <v>225</v>
      </c>
    </row>
    <row r="128" spans="1:9" ht="13" x14ac:dyDescent="0.15">
      <c r="A128" s="22">
        <v>83</v>
      </c>
      <c r="B128" s="37"/>
      <c r="C128" s="37"/>
      <c r="D128" s="37"/>
      <c r="E128" s="37"/>
      <c r="F128" s="37"/>
      <c r="G128" s="37"/>
      <c r="H128" s="37"/>
      <c r="I128" s="37"/>
    </row>
    <row r="129" spans="1:9" ht="13" x14ac:dyDescent="0.15">
      <c r="A129" s="43">
        <v>84</v>
      </c>
      <c r="B129" s="18" t="s">
        <v>15</v>
      </c>
      <c r="C129" s="17" t="s">
        <v>232</v>
      </c>
      <c r="D129" s="17"/>
      <c r="E129" s="17"/>
      <c r="F129" s="19"/>
      <c r="G129" s="17"/>
      <c r="H129" s="20">
        <f>SUM(H130:H140)</f>
        <v>0</v>
      </c>
      <c r="I129" s="21"/>
    </row>
    <row r="130" spans="1:9" ht="28" x14ac:dyDescent="0.15">
      <c r="A130" s="44">
        <v>85</v>
      </c>
      <c r="B130" s="32" t="s">
        <v>15</v>
      </c>
      <c r="C130" s="23" t="s">
        <v>124</v>
      </c>
      <c r="D130" s="23" t="s">
        <v>38</v>
      </c>
      <c r="E130" s="23">
        <v>131</v>
      </c>
      <c r="F130" s="23"/>
      <c r="G130" s="23"/>
      <c r="H130" s="62">
        <f t="shared" si="2"/>
        <v>0</v>
      </c>
      <c r="I130" s="29" t="s">
        <v>229</v>
      </c>
    </row>
    <row r="131" spans="1:9" ht="13" x14ac:dyDescent="0.15">
      <c r="A131" s="44">
        <v>86</v>
      </c>
      <c r="B131" s="32" t="s">
        <v>15</v>
      </c>
      <c r="C131" s="37" t="s">
        <v>125</v>
      </c>
      <c r="D131" s="37" t="s">
        <v>38</v>
      </c>
      <c r="E131" s="23">
        <v>65.5</v>
      </c>
      <c r="F131" s="37"/>
      <c r="G131" s="37"/>
      <c r="H131" s="62">
        <f t="shared" si="2"/>
        <v>0</v>
      </c>
      <c r="I131" s="37"/>
    </row>
    <row r="132" spans="1:9" ht="13" x14ac:dyDescent="0.15">
      <c r="A132" s="44">
        <v>87</v>
      </c>
      <c r="B132" s="32" t="s">
        <v>15</v>
      </c>
      <c r="C132" s="37" t="s">
        <v>126</v>
      </c>
      <c r="D132" s="37" t="s">
        <v>38</v>
      </c>
      <c r="E132" s="23">
        <v>65.5</v>
      </c>
      <c r="F132" s="37"/>
      <c r="G132" s="37"/>
      <c r="H132" s="62">
        <f t="shared" si="2"/>
        <v>0</v>
      </c>
      <c r="I132" s="37"/>
    </row>
    <row r="133" spans="1:9" ht="13" x14ac:dyDescent="0.15">
      <c r="A133" s="44">
        <v>88</v>
      </c>
      <c r="B133" s="32" t="s">
        <v>15</v>
      </c>
      <c r="C133" s="37" t="s">
        <v>125</v>
      </c>
      <c r="D133" s="37" t="s">
        <v>38</v>
      </c>
      <c r="E133" s="23">
        <v>65.5</v>
      </c>
      <c r="F133" s="37"/>
      <c r="G133" s="37"/>
      <c r="H133" s="62">
        <f t="shared" si="2"/>
        <v>0</v>
      </c>
      <c r="I133" s="37"/>
    </row>
    <row r="134" spans="1:9" ht="13" x14ac:dyDescent="0.15">
      <c r="A134" s="44">
        <v>89</v>
      </c>
      <c r="B134" s="32" t="s">
        <v>15</v>
      </c>
      <c r="C134" s="37" t="s">
        <v>126</v>
      </c>
      <c r="D134" s="37" t="s">
        <v>38</v>
      </c>
      <c r="E134" s="23">
        <v>65.5</v>
      </c>
      <c r="F134" s="37"/>
      <c r="G134" s="37"/>
      <c r="H134" s="62">
        <f t="shared" si="2"/>
        <v>0</v>
      </c>
      <c r="I134" s="37"/>
    </row>
    <row r="135" spans="1:9" ht="28" x14ac:dyDescent="0.15">
      <c r="A135" s="47">
        <v>91</v>
      </c>
      <c r="B135" s="32" t="s">
        <v>15</v>
      </c>
      <c r="C135" s="37" t="s">
        <v>124</v>
      </c>
      <c r="D135" s="37" t="s">
        <v>38</v>
      </c>
      <c r="E135" s="37">
        <v>144.4</v>
      </c>
      <c r="F135" s="37"/>
      <c r="G135" s="37"/>
      <c r="H135" s="62">
        <f t="shared" si="2"/>
        <v>0</v>
      </c>
      <c r="I135" s="46" t="s">
        <v>190</v>
      </c>
    </row>
    <row r="136" spans="1:9" ht="13" x14ac:dyDescent="0.15">
      <c r="A136" s="47">
        <v>92</v>
      </c>
      <c r="B136" s="32" t="s">
        <v>15</v>
      </c>
      <c r="C136" s="37" t="s">
        <v>125</v>
      </c>
      <c r="D136" s="37" t="s">
        <v>38</v>
      </c>
      <c r="E136" s="37">
        <v>72.2</v>
      </c>
      <c r="F136" s="37"/>
      <c r="G136" s="37"/>
      <c r="H136" s="62">
        <f t="shared" si="2"/>
        <v>0</v>
      </c>
      <c r="I136" s="37"/>
    </row>
    <row r="137" spans="1:9" ht="13" x14ac:dyDescent="0.15">
      <c r="A137" s="47">
        <v>93</v>
      </c>
      <c r="B137" s="32" t="s">
        <v>15</v>
      </c>
      <c r="C137" s="37" t="s">
        <v>126</v>
      </c>
      <c r="D137" s="37" t="s">
        <v>38</v>
      </c>
      <c r="E137" s="37">
        <v>72.2</v>
      </c>
      <c r="F137" s="37"/>
      <c r="G137" s="37"/>
      <c r="H137" s="62">
        <f t="shared" si="2"/>
        <v>0</v>
      </c>
      <c r="I137" s="37"/>
    </row>
    <row r="138" spans="1:9" ht="13" x14ac:dyDescent="0.15">
      <c r="A138" s="22">
        <v>94</v>
      </c>
      <c r="B138" s="32" t="s">
        <v>15</v>
      </c>
      <c r="C138" s="37" t="s">
        <v>233</v>
      </c>
      <c r="D138" s="37" t="s">
        <v>38</v>
      </c>
      <c r="E138" s="37">
        <v>362.26</v>
      </c>
      <c r="F138" s="37"/>
      <c r="G138" s="37"/>
      <c r="H138" s="62">
        <f t="shared" si="2"/>
        <v>0</v>
      </c>
      <c r="I138" s="37"/>
    </row>
    <row r="139" spans="1:9" ht="13" x14ac:dyDescent="0.15">
      <c r="A139" s="22">
        <v>95</v>
      </c>
      <c r="B139" s="32" t="s">
        <v>15</v>
      </c>
      <c r="C139" s="37" t="s">
        <v>234</v>
      </c>
      <c r="D139" s="37" t="s">
        <v>38</v>
      </c>
      <c r="E139" s="37">
        <v>138.9</v>
      </c>
      <c r="F139" s="37"/>
      <c r="G139" s="37"/>
      <c r="H139" s="62">
        <f t="shared" si="2"/>
        <v>0</v>
      </c>
      <c r="I139" s="37" t="s">
        <v>235</v>
      </c>
    </row>
    <row r="140" spans="1:9" ht="13" x14ac:dyDescent="0.15">
      <c r="A140" s="22">
        <v>96</v>
      </c>
      <c r="B140" s="37"/>
      <c r="C140" s="37"/>
      <c r="D140" s="37"/>
      <c r="E140" s="37"/>
      <c r="F140" s="37"/>
      <c r="G140" s="37"/>
      <c r="H140" s="62">
        <f t="shared" si="2"/>
        <v>0</v>
      </c>
      <c r="I140" s="37"/>
    </row>
    <row r="141" spans="1:9" ht="13" x14ac:dyDescent="0.15">
      <c r="A141" s="22">
        <v>97</v>
      </c>
      <c r="B141" s="18" t="s">
        <v>17</v>
      </c>
      <c r="C141" s="17" t="s">
        <v>18</v>
      </c>
      <c r="D141" s="17"/>
      <c r="E141" s="17"/>
      <c r="F141" s="19"/>
      <c r="G141" s="17"/>
      <c r="H141" s="20">
        <f>SUM(H142:H150)</f>
        <v>15</v>
      </c>
      <c r="I141" s="21"/>
    </row>
    <row r="142" spans="1:9" ht="13" x14ac:dyDescent="0.15">
      <c r="A142" s="22">
        <v>98</v>
      </c>
      <c r="B142" s="39" t="s">
        <v>17</v>
      </c>
      <c r="C142" s="37" t="s">
        <v>127</v>
      </c>
      <c r="D142" s="37" t="s">
        <v>38</v>
      </c>
      <c r="E142" s="37">
        <v>70</v>
      </c>
      <c r="F142" s="37"/>
      <c r="G142" s="37"/>
      <c r="H142" s="62">
        <f t="shared" si="2"/>
        <v>0</v>
      </c>
      <c r="I142" s="37"/>
    </row>
    <row r="143" spans="1:9" ht="13" x14ac:dyDescent="0.15">
      <c r="A143" s="22">
        <v>99</v>
      </c>
      <c r="B143" s="39" t="s">
        <v>17</v>
      </c>
      <c r="C143" s="37" t="s">
        <v>228</v>
      </c>
      <c r="D143" s="37" t="s">
        <v>38</v>
      </c>
      <c r="E143" s="37">
        <v>70</v>
      </c>
      <c r="F143" s="37">
        <v>15</v>
      </c>
      <c r="G143" s="37"/>
      <c r="H143" s="62">
        <f t="shared" si="2"/>
        <v>15</v>
      </c>
      <c r="I143" s="37"/>
    </row>
    <row r="144" spans="1:9" ht="13" x14ac:dyDescent="0.15">
      <c r="A144" s="22">
        <v>100</v>
      </c>
      <c r="B144" s="37"/>
      <c r="C144" s="37"/>
      <c r="D144" s="37"/>
      <c r="E144" s="37"/>
      <c r="F144" s="37"/>
      <c r="G144" s="37"/>
      <c r="H144" s="62">
        <f t="shared" si="2"/>
        <v>0</v>
      </c>
      <c r="I144" s="37"/>
    </row>
    <row r="145" spans="1:9" ht="13" x14ac:dyDescent="0.15">
      <c r="A145" s="22">
        <v>101</v>
      </c>
      <c r="B145" s="18" t="s">
        <v>19</v>
      </c>
      <c r="C145" s="17" t="s">
        <v>255</v>
      </c>
      <c r="D145" s="17"/>
      <c r="E145" s="17"/>
      <c r="F145" s="19"/>
      <c r="G145" s="17"/>
      <c r="H145" s="20">
        <f>SUM(H146:H150)</f>
        <v>0</v>
      </c>
      <c r="I145" s="21"/>
    </row>
    <row r="146" spans="1:9" ht="28" x14ac:dyDescent="0.15">
      <c r="A146" s="22">
        <v>102</v>
      </c>
      <c r="B146" s="39" t="s">
        <v>19</v>
      </c>
      <c r="C146" s="37" t="s">
        <v>250</v>
      </c>
      <c r="D146" s="37" t="s">
        <v>128</v>
      </c>
      <c r="E146" s="37">
        <v>500</v>
      </c>
      <c r="F146" s="37"/>
      <c r="G146" s="37"/>
      <c r="H146" s="62">
        <f t="shared" si="2"/>
        <v>0</v>
      </c>
      <c r="I146" s="46" t="s">
        <v>253</v>
      </c>
    </row>
    <row r="147" spans="1:9" ht="13" x14ac:dyDescent="0.15">
      <c r="A147" s="22">
        <v>103</v>
      </c>
      <c r="B147" s="39" t="s">
        <v>19</v>
      </c>
      <c r="C147" s="48" t="s">
        <v>251</v>
      </c>
      <c r="D147" s="37" t="s">
        <v>128</v>
      </c>
      <c r="E147" s="37">
        <v>500</v>
      </c>
      <c r="F147" s="37"/>
      <c r="G147" s="37"/>
      <c r="H147" s="62">
        <f t="shared" si="2"/>
        <v>0</v>
      </c>
      <c r="I147" s="37" t="s">
        <v>129</v>
      </c>
    </row>
    <row r="148" spans="1:9" ht="13" x14ac:dyDescent="0.15">
      <c r="A148" s="22">
        <v>104</v>
      </c>
      <c r="B148" s="39" t="s">
        <v>19</v>
      </c>
      <c r="C148" s="37" t="s">
        <v>249</v>
      </c>
      <c r="D148" s="37" t="s">
        <v>47</v>
      </c>
      <c r="E148" s="37">
        <v>4</v>
      </c>
      <c r="F148" s="37"/>
      <c r="G148" s="37"/>
      <c r="H148" s="62">
        <f t="shared" si="2"/>
        <v>0</v>
      </c>
      <c r="I148" s="37"/>
    </row>
    <row r="149" spans="1:9" ht="13" x14ac:dyDescent="0.15">
      <c r="A149" s="22">
        <v>105</v>
      </c>
      <c r="B149" s="39" t="s">
        <v>19</v>
      </c>
      <c r="C149" s="37" t="s">
        <v>252</v>
      </c>
      <c r="D149" s="37" t="s">
        <v>47</v>
      </c>
      <c r="E149" s="37">
        <v>92</v>
      </c>
      <c r="F149" s="37"/>
      <c r="G149" s="37"/>
      <c r="H149" s="62">
        <f t="shared" si="2"/>
        <v>0</v>
      </c>
      <c r="I149" s="37"/>
    </row>
    <row r="150" spans="1:9" ht="13" x14ac:dyDescent="0.15">
      <c r="A150" s="22">
        <v>106</v>
      </c>
      <c r="B150" s="39" t="s">
        <v>19</v>
      </c>
      <c r="C150" s="37" t="s">
        <v>256</v>
      </c>
      <c r="D150" s="37" t="s">
        <v>48</v>
      </c>
      <c r="E150" s="37">
        <v>4</v>
      </c>
      <c r="F150" s="37"/>
      <c r="G150" s="37"/>
      <c r="H150" s="62">
        <f t="shared" si="2"/>
        <v>0</v>
      </c>
      <c r="I150" s="37"/>
    </row>
    <row r="151" spans="1:9" ht="13" x14ac:dyDescent="0.15">
      <c r="A151" s="22">
        <v>107</v>
      </c>
      <c r="B151" s="18" t="s">
        <v>21</v>
      </c>
      <c r="C151" s="17" t="s">
        <v>23</v>
      </c>
      <c r="D151" s="17"/>
      <c r="E151" s="17"/>
      <c r="F151" s="19"/>
      <c r="G151" s="17"/>
      <c r="H151" s="20">
        <f>SUM(H152:H167)</f>
        <v>0</v>
      </c>
      <c r="I151" s="21"/>
    </row>
    <row r="152" spans="1:9" ht="98" x14ac:dyDescent="0.15">
      <c r="A152" s="22">
        <v>108</v>
      </c>
      <c r="B152" s="39" t="s">
        <v>21</v>
      </c>
      <c r="C152" s="29" t="s">
        <v>130</v>
      </c>
      <c r="D152" s="23" t="s">
        <v>47</v>
      </c>
      <c r="E152" s="23">
        <v>4</v>
      </c>
      <c r="F152" s="23"/>
      <c r="G152" s="23"/>
      <c r="H152" s="62">
        <f t="shared" si="2"/>
        <v>0</v>
      </c>
      <c r="I152" s="29" t="s">
        <v>131</v>
      </c>
    </row>
    <row r="153" spans="1:9" ht="13" x14ac:dyDescent="0.15">
      <c r="A153" s="22">
        <v>109</v>
      </c>
      <c r="B153" s="39" t="s">
        <v>21</v>
      </c>
      <c r="C153" s="37" t="s">
        <v>132</v>
      </c>
      <c r="D153" s="23" t="s">
        <v>47</v>
      </c>
      <c r="E153" s="37">
        <v>5</v>
      </c>
      <c r="F153" s="37"/>
      <c r="G153" s="37"/>
      <c r="H153" s="62">
        <f t="shared" si="2"/>
        <v>0</v>
      </c>
      <c r="I153" s="37" t="s">
        <v>133</v>
      </c>
    </row>
    <row r="154" spans="1:9" ht="13" x14ac:dyDescent="0.15">
      <c r="A154" s="22">
        <v>110</v>
      </c>
      <c r="B154" s="39" t="s">
        <v>21</v>
      </c>
      <c r="C154" s="37" t="s">
        <v>134</v>
      </c>
      <c r="D154" s="23" t="s">
        <v>47</v>
      </c>
      <c r="E154" s="37">
        <v>4</v>
      </c>
      <c r="F154" s="37"/>
      <c r="G154" s="37"/>
      <c r="H154" s="62">
        <f t="shared" si="2"/>
        <v>0</v>
      </c>
      <c r="I154" s="37" t="s">
        <v>135</v>
      </c>
    </row>
    <row r="155" spans="1:9" ht="13" x14ac:dyDescent="0.15">
      <c r="A155" s="22">
        <v>111</v>
      </c>
      <c r="B155" s="39" t="s">
        <v>21</v>
      </c>
      <c r="C155" s="37" t="s">
        <v>136</v>
      </c>
      <c r="D155" s="23" t="s">
        <v>47</v>
      </c>
      <c r="E155" s="37">
        <v>8</v>
      </c>
      <c r="F155" s="37"/>
      <c r="G155" s="37"/>
      <c r="H155" s="62">
        <f t="shared" si="2"/>
        <v>0</v>
      </c>
      <c r="I155" s="37" t="s">
        <v>137</v>
      </c>
    </row>
    <row r="156" spans="1:9" ht="56" x14ac:dyDescent="0.15">
      <c r="A156" s="22">
        <v>112</v>
      </c>
      <c r="B156" s="39" t="s">
        <v>21</v>
      </c>
      <c r="C156" s="37" t="s">
        <v>138</v>
      </c>
      <c r="D156" s="23" t="s">
        <v>47</v>
      </c>
      <c r="E156" s="37">
        <v>5</v>
      </c>
      <c r="F156" s="37"/>
      <c r="G156" s="37"/>
      <c r="H156" s="62">
        <f t="shared" si="2"/>
        <v>0</v>
      </c>
      <c r="I156" s="29" t="s">
        <v>139</v>
      </c>
    </row>
    <row r="157" spans="1:9" ht="14" x14ac:dyDescent="0.15">
      <c r="A157" s="22">
        <v>113</v>
      </c>
      <c r="B157" s="39" t="s">
        <v>21</v>
      </c>
      <c r="C157" s="37" t="s">
        <v>140</v>
      </c>
      <c r="D157" s="23" t="s">
        <v>47</v>
      </c>
      <c r="E157" s="37">
        <v>10</v>
      </c>
      <c r="F157" s="37"/>
      <c r="G157" s="37"/>
      <c r="H157" s="62">
        <f t="shared" si="2"/>
        <v>0</v>
      </c>
      <c r="I157" s="46" t="s">
        <v>141</v>
      </c>
    </row>
    <row r="158" spans="1:9" ht="14" x14ac:dyDescent="0.15">
      <c r="A158" s="22">
        <v>114</v>
      </c>
      <c r="B158" s="39" t="s">
        <v>21</v>
      </c>
      <c r="C158" s="37" t="s">
        <v>142</v>
      </c>
      <c r="D158" s="23" t="s">
        <v>47</v>
      </c>
      <c r="E158" s="37">
        <v>1</v>
      </c>
      <c r="F158" s="37"/>
      <c r="G158" s="37"/>
      <c r="H158" s="62">
        <f t="shared" si="2"/>
        <v>0</v>
      </c>
      <c r="I158" s="46" t="s">
        <v>143</v>
      </c>
    </row>
    <row r="159" spans="1:9" ht="14" x14ac:dyDescent="0.15">
      <c r="A159" s="22">
        <v>115</v>
      </c>
      <c r="B159" s="39" t="s">
        <v>21</v>
      </c>
      <c r="C159" s="37" t="s">
        <v>142</v>
      </c>
      <c r="D159" s="23" t="s">
        <v>47</v>
      </c>
      <c r="E159" s="37">
        <v>8</v>
      </c>
      <c r="F159" s="37"/>
      <c r="G159" s="37"/>
      <c r="H159" s="62">
        <f t="shared" si="2"/>
        <v>0</v>
      </c>
      <c r="I159" s="46" t="s">
        <v>144</v>
      </c>
    </row>
    <row r="160" spans="1:9" ht="28" x14ac:dyDescent="0.15">
      <c r="A160" s="22">
        <v>116</v>
      </c>
      <c r="B160" s="39" t="s">
        <v>21</v>
      </c>
      <c r="C160" s="29" t="s">
        <v>145</v>
      </c>
      <c r="D160" s="23" t="s">
        <v>54</v>
      </c>
      <c r="E160" s="37">
        <v>35</v>
      </c>
      <c r="F160" s="37"/>
      <c r="G160" s="37"/>
      <c r="H160" s="62">
        <f t="shared" si="2"/>
        <v>0</v>
      </c>
      <c r="I160" s="46" t="s">
        <v>237</v>
      </c>
    </row>
    <row r="161" spans="1:9" ht="28" x14ac:dyDescent="0.15">
      <c r="A161" s="22">
        <v>117</v>
      </c>
      <c r="B161" s="39" t="s">
        <v>21</v>
      </c>
      <c r="C161" s="29" t="s">
        <v>146</v>
      </c>
      <c r="D161" s="23" t="s">
        <v>54</v>
      </c>
      <c r="E161" s="37">
        <v>70</v>
      </c>
      <c r="F161" s="37"/>
      <c r="G161" s="37"/>
      <c r="H161" s="62">
        <f t="shared" si="2"/>
        <v>0</v>
      </c>
      <c r="I161" s="46"/>
    </row>
    <row r="162" spans="1:9" ht="28" x14ac:dyDescent="0.15">
      <c r="A162" s="22">
        <v>118</v>
      </c>
      <c r="B162" s="39" t="s">
        <v>21</v>
      </c>
      <c r="C162" s="29" t="s">
        <v>147</v>
      </c>
      <c r="D162" s="23" t="s">
        <v>54</v>
      </c>
      <c r="E162" s="37">
        <v>90</v>
      </c>
      <c r="F162" s="37"/>
      <c r="G162" s="37"/>
      <c r="H162" s="62">
        <f t="shared" si="2"/>
        <v>0</v>
      </c>
      <c r="I162" s="46"/>
    </row>
    <row r="163" spans="1:9" ht="28" x14ac:dyDescent="0.15">
      <c r="A163" s="22">
        <v>119</v>
      </c>
      <c r="B163" s="39" t="s">
        <v>21</v>
      </c>
      <c r="C163" s="29" t="s">
        <v>148</v>
      </c>
      <c r="D163" s="23" t="s">
        <v>54</v>
      </c>
      <c r="E163" s="37">
        <v>15</v>
      </c>
      <c r="F163" s="37"/>
      <c r="G163" s="37"/>
      <c r="H163" s="62">
        <f t="shared" si="2"/>
        <v>0</v>
      </c>
      <c r="I163" s="46"/>
    </row>
    <row r="164" spans="1:9" ht="28" x14ac:dyDescent="0.15">
      <c r="A164" s="22">
        <v>120</v>
      </c>
      <c r="B164" s="39" t="s">
        <v>21</v>
      </c>
      <c r="C164" s="29" t="s">
        <v>149</v>
      </c>
      <c r="D164" s="23" t="s">
        <v>54</v>
      </c>
      <c r="E164" s="37">
        <v>8</v>
      </c>
      <c r="F164" s="37"/>
      <c r="G164" s="37"/>
      <c r="H164" s="62">
        <f t="shared" si="2"/>
        <v>0</v>
      </c>
      <c r="I164" s="46"/>
    </row>
    <row r="165" spans="1:9" ht="28" x14ac:dyDescent="0.15">
      <c r="A165" s="22">
        <v>121</v>
      </c>
      <c r="B165" s="39" t="s">
        <v>21</v>
      </c>
      <c r="C165" s="29" t="s">
        <v>150</v>
      </c>
      <c r="D165" s="23" t="s">
        <v>54</v>
      </c>
      <c r="E165" s="37">
        <v>1</v>
      </c>
      <c r="F165" s="37"/>
      <c r="G165" s="37"/>
      <c r="H165" s="62">
        <f t="shared" si="2"/>
        <v>0</v>
      </c>
      <c r="I165" s="37"/>
    </row>
    <row r="166" spans="1:9" ht="14" x14ac:dyDescent="0.15">
      <c r="A166" s="22">
        <v>122</v>
      </c>
      <c r="B166" s="39" t="s">
        <v>21</v>
      </c>
      <c r="C166" s="29" t="s">
        <v>151</v>
      </c>
      <c r="D166" s="23" t="s">
        <v>47</v>
      </c>
      <c r="E166" s="37">
        <v>4</v>
      </c>
      <c r="F166" s="37"/>
      <c r="G166" s="37"/>
      <c r="H166" s="62">
        <f t="shared" si="2"/>
        <v>0</v>
      </c>
      <c r="I166" s="37"/>
    </row>
    <row r="167" spans="1:9" ht="13" x14ac:dyDescent="0.15">
      <c r="A167" s="22">
        <v>123</v>
      </c>
      <c r="B167" s="39"/>
      <c r="C167" s="29"/>
      <c r="D167" s="23"/>
      <c r="E167" s="37"/>
      <c r="F167" s="37"/>
      <c r="G167" s="37"/>
      <c r="H167" s="62">
        <f t="shared" si="2"/>
        <v>0</v>
      </c>
      <c r="I167" s="37"/>
    </row>
    <row r="168" spans="1:9" ht="13" x14ac:dyDescent="0.15">
      <c r="A168" s="22">
        <v>124</v>
      </c>
      <c r="B168" s="18" t="s">
        <v>22</v>
      </c>
      <c r="C168" s="17" t="s">
        <v>25</v>
      </c>
      <c r="D168" s="17"/>
      <c r="E168" s="17"/>
      <c r="F168" s="19"/>
      <c r="G168" s="17"/>
      <c r="H168" s="20">
        <f>SUM(H169:H176)</f>
        <v>200</v>
      </c>
      <c r="I168" s="21"/>
    </row>
    <row r="169" spans="1:9" ht="13" x14ac:dyDescent="0.15">
      <c r="A169" s="22">
        <v>125</v>
      </c>
      <c r="B169" s="41" t="s">
        <v>22</v>
      </c>
      <c r="C169" s="23" t="s">
        <v>238</v>
      </c>
      <c r="D169" s="37" t="s">
        <v>54</v>
      </c>
      <c r="E169" s="37">
        <v>150</v>
      </c>
      <c r="F169" s="37"/>
      <c r="G169" s="37"/>
      <c r="H169" s="62">
        <f t="shared" si="2"/>
        <v>0</v>
      </c>
      <c r="I169" s="29"/>
    </row>
    <row r="170" spans="1:9" ht="13" x14ac:dyDescent="0.15">
      <c r="A170" s="22">
        <v>126</v>
      </c>
      <c r="B170" s="41" t="s">
        <v>22</v>
      </c>
      <c r="C170" s="37" t="s">
        <v>240</v>
      </c>
      <c r="D170" s="37" t="s">
        <v>48</v>
      </c>
      <c r="E170" s="37">
        <v>4</v>
      </c>
      <c r="F170" s="37"/>
      <c r="G170" s="37"/>
      <c r="H170" s="62">
        <f t="shared" si="2"/>
        <v>0</v>
      </c>
      <c r="I170" s="37"/>
    </row>
    <row r="171" spans="1:9" ht="13" x14ac:dyDescent="0.15">
      <c r="A171" s="22">
        <v>127</v>
      </c>
      <c r="B171" s="41" t="s">
        <v>22</v>
      </c>
      <c r="C171" s="37" t="s">
        <v>241</v>
      </c>
      <c r="D171" s="37" t="s">
        <v>48</v>
      </c>
      <c r="E171" s="37">
        <v>4</v>
      </c>
      <c r="F171" s="37">
        <v>200</v>
      </c>
      <c r="G171" s="37"/>
      <c r="H171" s="62">
        <f t="shared" si="2"/>
        <v>200</v>
      </c>
      <c r="I171" s="37"/>
    </row>
    <row r="172" spans="1:9" ht="13" x14ac:dyDescent="0.15">
      <c r="A172" s="22">
        <v>128</v>
      </c>
      <c r="B172" s="41" t="s">
        <v>22</v>
      </c>
      <c r="C172" s="37" t="s">
        <v>242</v>
      </c>
      <c r="D172" s="37" t="s">
        <v>48</v>
      </c>
      <c r="E172" s="37">
        <v>4</v>
      </c>
      <c r="F172" s="37"/>
      <c r="G172" s="37"/>
      <c r="H172" s="62">
        <f t="shared" si="2"/>
        <v>0</v>
      </c>
      <c r="I172" s="37"/>
    </row>
    <row r="173" spans="1:9" ht="13" x14ac:dyDescent="0.15">
      <c r="A173" s="22">
        <v>129</v>
      </c>
      <c r="B173" s="41" t="s">
        <v>22</v>
      </c>
      <c r="C173" s="75" t="s">
        <v>243</v>
      </c>
      <c r="D173" s="37" t="s">
        <v>48</v>
      </c>
      <c r="E173" s="37">
        <v>4</v>
      </c>
      <c r="F173" s="37"/>
      <c r="G173" s="37"/>
      <c r="H173" s="62">
        <f t="shared" si="2"/>
        <v>0</v>
      </c>
      <c r="I173" s="37"/>
    </row>
    <row r="174" spans="1:9" ht="13" x14ac:dyDescent="0.15">
      <c r="A174" s="22">
        <v>130</v>
      </c>
      <c r="B174" s="41" t="s">
        <v>22</v>
      </c>
      <c r="C174" s="76" t="s">
        <v>245</v>
      </c>
      <c r="D174" s="37" t="s">
        <v>48</v>
      </c>
      <c r="E174" s="37">
        <v>4</v>
      </c>
      <c r="F174" s="37"/>
      <c r="G174" s="37"/>
      <c r="H174" s="62">
        <f t="shared" ref="H174:H193" si="3">SUM(F174+G174)</f>
        <v>0</v>
      </c>
      <c r="I174" s="37"/>
    </row>
    <row r="175" spans="1:9" ht="13" x14ac:dyDescent="0.15">
      <c r="A175" s="22">
        <v>131</v>
      </c>
      <c r="B175" s="41" t="s">
        <v>22</v>
      </c>
      <c r="C175" s="35" t="s">
        <v>244</v>
      </c>
      <c r="D175" s="37" t="s">
        <v>48</v>
      </c>
      <c r="E175" s="37">
        <v>4</v>
      </c>
      <c r="F175" s="37"/>
      <c r="G175" s="37"/>
      <c r="H175" s="62">
        <f t="shared" si="3"/>
        <v>0</v>
      </c>
      <c r="I175" s="37"/>
    </row>
    <row r="176" spans="1:9" ht="13" x14ac:dyDescent="0.15">
      <c r="A176" s="22">
        <v>132</v>
      </c>
      <c r="B176" s="37"/>
      <c r="C176" s="37"/>
      <c r="D176" s="37"/>
      <c r="E176" s="37"/>
      <c r="F176" s="37"/>
      <c r="G176" s="37"/>
      <c r="H176" s="62">
        <f t="shared" si="3"/>
        <v>0</v>
      </c>
      <c r="I176" s="37"/>
    </row>
    <row r="177" spans="1:9" ht="13" x14ac:dyDescent="0.15">
      <c r="A177" s="22">
        <v>133</v>
      </c>
      <c r="B177" s="18" t="s">
        <v>24</v>
      </c>
      <c r="C177" s="17" t="s">
        <v>175</v>
      </c>
      <c r="D177" s="17"/>
      <c r="E177" s="17"/>
      <c r="F177" s="19"/>
      <c r="G177" s="17"/>
      <c r="H177" s="20">
        <f>SUM(H178:H193)</f>
        <v>690</v>
      </c>
      <c r="I177" s="21"/>
    </row>
    <row r="178" spans="1:9" ht="13" x14ac:dyDescent="0.15">
      <c r="A178" s="22">
        <v>134</v>
      </c>
      <c r="B178" s="39" t="s">
        <v>26</v>
      </c>
      <c r="C178" s="37" t="s">
        <v>196</v>
      </c>
      <c r="D178" s="37" t="s">
        <v>47</v>
      </c>
      <c r="E178" s="37">
        <v>4</v>
      </c>
      <c r="F178" s="37">
        <v>540</v>
      </c>
      <c r="H178" s="62">
        <f t="shared" si="3"/>
        <v>540</v>
      </c>
      <c r="I178" s="37" t="s">
        <v>247</v>
      </c>
    </row>
    <row r="179" spans="1:9" ht="13" x14ac:dyDescent="0.15">
      <c r="A179" s="22">
        <v>135</v>
      </c>
      <c r="B179" s="39" t="s">
        <v>26</v>
      </c>
      <c r="C179" s="37" t="s">
        <v>246</v>
      </c>
      <c r="D179" s="37" t="s">
        <v>47</v>
      </c>
      <c r="E179" s="37">
        <v>8</v>
      </c>
      <c r="F179" s="37">
        <v>150</v>
      </c>
      <c r="G179" s="37"/>
      <c r="H179" s="62">
        <f t="shared" si="3"/>
        <v>150</v>
      </c>
      <c r="I179" s="37" t="s">
        <v>152</v>
      </c>
    </row>
    <row r="180" spans="1:9" ht="42" x14ac:dyDescent="0.15">
      <c r="A180" s="22">
        <v>136</v>
      </c>
      <c r="B180" s="39" t="s">
        <v>26</v>
      </c>
      <c r="C180" s="37" t="s">
        <v>153</v>
      </c>
      <c r="D180" s="37" t="s">
        <v>47</v>
      </c>
      <c r="E180" s="37">
        <v>8</v>
      </c>
      <c r="F180" s="37"/>
      <c r="G180" s="37"/>
      <c r="H180" s="62">
        <f t="shared" si="3"/>
        <v>0</v>
      </c>
      <c r="I180" s="46" t="s">
        <v>154</v>
      </c>
    </row>
    <row r="181" spans="1:9" ht="28" x14ac:dyDescent="0.15">
      <c r="A181" s="22">
        <v>137</v>
      </c>
      <c r="B181" s="39" t="s">
        <v>26</v>
      </c>
      <c r="C181" s="37" t="s">
        <v>155</v>
      </c>
      <c r="D181" s="37" t="s">
        <v>47</v>
      </c>
      <c r="E181" s="37">
        <v>4</v>
      </c>
      <c r="F181" s="37"/>
      <c r="G181" s="37"/>
      <c r="H181" s="62">
        <f t="shared" si="3"/>
        <v>0</v>
      </c>
      <c r="I181" s="46" t="s">
        <v>156</v>
      </c>
    </row>
    <row r="182" spans="1:9" ht="13" x14ac:dyDescent="0.15">
      <c r="A182" s="22">
        <v>138</v>
      </c>
      <c r="B182" s="39" t="s">
        <v>239</v>
      </c>
      <c r="C182" s="37" t="s">
        <v>254</v>
      </c>
      <c r="D182" s="37" t="s">
        <v>54</v>
      </c>
      <c r="E182" s="37">
        <v>16</v>
      </c>
      <c r="F182" s="37"/>
      <c r="G182" s="37"/>
      <c r="H182" s="62">
        <f t="shared" si="3"/>
        <v>0</v>
      </c>
      <c r="I182" s="46"/>
    </row>
    <row r="183" spans="1:9" ht="13" x14ac:dyDescent="0.15">
      <c r="A183" s="22">
        <v>139</v>
      </c>
      <c r="B183" s="39"/>
      <c r="C183" s="37"/>
      <c r="D183" s="37"/>
      <c r="E183" s="37"/>
      <c r="F183" s="37"/>
      <c r="G183" s="37"/>
      <c r="H183" s="62">
        <f t="shared" si="3"/>
        <v>0</v>
      </c>
      <c r="I183" s="46"/>
    </row>
    <row r="184" spans="1:9" ht="13" x14ac:dyDescent="0.15">
      <c r="A184" s="22">
        <v>140</v>
      </c>
      <c r="B184" s="39"/>
      <c r="C184" s="37"/>
      <c r="D184" s="37"/>
      <c r="E184" s="37"/>
      <c r="F184" s="37"/>
      <c r="G184" s="37"/>
      <c r="H184" s="62">
        <f t="shared" si="3"/>
        <v>0</v>
      </c>
      <c r="I184" s="46"/>
    </row>
    <row r="185" spans="1:9" ht="13" x14ac:dyDescent="0.15">
      <c r="A185" s="22">
        <v>141</v>
      </c>
      <c r="B185" s="39"/>
      <c r="C185" s="37"/>
      <c r="D185" s="37"/>
      <c r="E185" s="37"/>
      <c r="F185" s="37"/>
      <c r="G185" s="37"/>
      <c r="H185" s="62">
        <f t="shared" si="3"/>
        <v>0</v>
      </c>
      <c r="I185" s="46"/>
    </row>
    <row r="186" spans="1:9" ht="13" x14ac:dyDescent="0.15">
      <c r="A186" s="22">
        <v>142</v>
      </c>
      <c r="B186" s="39"/>
      <c r="C186" s="37"/>
      <c r="D186" s="37"/>
      <c r="E186" s="37"/>
      <c r="F186" s="37"/>
      <c r="G186" s="37"/>
      <c r="H186" s="62">
        <f t="shared" si="3"/>
        <v>0</v>
      </c>
      <c r="I186" s="46"/>
    </row>
    <row r="187" spans="1:9" ht="13" x14ac:dyDescent="0.15">
      <c r="A187" s="22">
        <v>143</v>
      </c>
      <c r="B187" s="39"/>
      <c r="C187" s="37"/>
      <c r="D187" s="37"/>
      <c r="E187" s="37"/>
      <c r="F187" s="37"/>
      <c r="G187" s="37"/>
      <c r="H187" s="62">
        <f t="shared" si="3"/>
        <v>0</v>
      </c>
      <c r="I187" s="46"/>
    </row>
    <row r="188" spans="1:9" ht="13" x14ac:dyDescent="0.15">
      <c r="A188" s="22">
        <v>144</v>
      </c>
      <c r="B188" s="39"/>
      <c r="C188" s="37"/>
      <c r="D188" s="37"/>
      <c r="E188" s="37"/>
      <c r="F188" s="37"/>
      <c r="G188" s="37"/>
      <c r="H188" s="62">
        <f t="shared" si="3"/>
        <v>0</v>
      </c>
      <c r="I188" s="46"/>
    </row>
    <row r="189" spans="1:9" ht="13" x14ac:dyDescent="0.15">
      <c r="A189" s="22">
        <v>145</v>
      </c>
      <c r="B189" s="39"/>
      <c r="C189" s="37"/>
      <c r="D189" s="37"/>
      <c r="E189" s="37"/>
      <c r="F189" s="37"/>
      <c r="G189" s="37"/>
      <c r="H189" s="62">
        <f t="shared" si="3"/>
        <v>0</v>
      </c>
      <c r="I189" s="46"/>
    </row>
    <row r="190" spans="1:9" ht="13" x14ac:dyDescent="0.15">
      <c r="A190" s="22">
        <v>146</v>
      </c>
      <c r="B190" s="39"/>
      <c r="C190" s="37"/>
      <c r="D190" s="37"/>
      <c r="E190" s="37"/>
      <c r="F190" s="37"/>
      <c r="G190" s="37"/>
      <c r="H190" s="62">
        <f t="shared" si="3"/>
        <v>0</v>
      </c>
      <c r="I190" s="46"/>
    </row>
    <row r="191" spans="1:9" ht="13" x14ac:dyDescent="0.15">
      <c r="A191" s="22">
        <v>147</v>
      </c>
      <c r="B191" s="39"/>
      <c r="C191" s="37"/>
      <c r="D191" s="37"/>
      <c r="E191" s="37"/>
      <c r="F191" s="37"/>
      <c r="G191" s="37"/>
      <c r="H191" s="62">
        <f t="shared" si="3"/>
        <v>0</v>
      </c>
      <c r="I191" s="46"/>
    </row>
    <row r="192" spans="1:9" ht="13" x14ac:dyDescent="0.15">
      <c r="A192" s="22">
        <v>148</v>
      </c>
      <c r="B192" s="39"/>
      <c r="C192" s="37"/>
      <c r="D192" s="37"/>
      <c r="E192" s="37"/>
      <c r="F192" s="37"/>
      <c r="G192" s="37"/>
      <c r="H192" s="62">
        <f t="shared" si="3"/>
        <v>0</v>
      </c>
      <c r="I192" s="46"/>
    </row>
    <row r="193" spans="1:9" ht="13" x14ac:dyDescent="0.15">
      <c r="A193" s="22">
        <v>149</v>
      </c>
      <c r="B193" s="39"/>
      <c r="C193" s="37"/>
      <c r="D193" s="37"/>
      <c r="E193" s="37"/>
      <c r="F193" s="37"/>
      <c r="G193" s="37"/>
      <c r="H193" s="62">
        <f t="shared" si="3"/>
        <v>0</v>
      </c>
      <c r="I193" s="37"/>
    </row>
    <row r="194" spans="1:9" ht="13" x14ac:dyDescent="0.15">
      <c r="A194" s="98" t="s">
        <v>176</v>
      </c>
      <c r="B194" s="99"/>
      <c r="C194" s="99"/>
      <c r="D194" s="99"/>
      <c r="E194" s="99"/>
      <c r="F194" s="99"/>
      <c r="G194" s="100"/>
      <c r="H194" s="49">
        <f>SUM(H30,H44,H51,H81,H112,H129,H141,H145,H151,H168,H177)</f>
        <v>976</v>
      </c>
      <c r="I194" s="37"/>
    </row>
    <row r="195" spans="1:9" ht="13" x14ac:dyDescent="0.15">
      <c r="A195" s="101" t="s">
        <v>177</v>
      </c>
      <c r="B195" s="102"/>
      <c r="C195" s="102"/>
      <c r="D195" s="102"/>
      <c r="E195" s="102"/>
      <c r="F195" s="102"/>
      <c r="G195" s="103"/>
      <c r="H195" s="50">
        <f>SUM(H196-H194)</f>
        <v>195.20000000000005</v>
      </c>
      <c r="I195" s="37"/>
    </row>
    <row r="196" spans="1:9" ht="15.75" customHeight="1" x14ac:dyDescent="0.15">
      <c r="A196" s="104" t="s">
        <v>178</v>
      </c>
      <c r="B196" s="105"/>
      <c r="C196" s="105"/>
      <c r="D196" s="105"/>
      <c r="E196" s="105"/>
      <c r="F196" s="105"/>
      <c r="G196" s="106"/>
      <c r="H196" s="50">
        <f>SUM(H194*1.2)</f>
        <v>1171.2</v>
      </c>
      <c r="I196" s="37"/>
    </row>
    <row r="197" spans="1:9" ht="15.75" customHeight="1" x14ac:dyDescent="0.15">
      <c r="A197" s="51"/>
      <c r="B197" s="52"/>
      <c r="C197" s="51"/>
      <c r="D197" s="51"/>
      <c r="E197" s="51"/>
      <c r="F197" s="51"/>
      <c r="G197" s="51"/>
      <c r="H197" s="51"/>
      <c r="I197" s="51"/>
    </row>
    <row r="198" spans="1:9" ht="15.75" customHeight="1" x14ac:dyDescent="0.15"/>
    <row r="199" spans="1:9" ht="15.75" customHeight="1" x14ac:dyDescent="0.15">
      <c r="A199" s="1" t="s">
        <v>159</v>
      </c>
    </row>
    <row r="200" spans="1:9" ht="15.75" customHeight="1" x14ac:dyDescent="0.15">
      <c r="A200" s="1" t="s">
        <v>160</v>
      </c>
    </row>
    <row r="201" spans="1:9" ht="15.75" customHeight="1" x14ac:dyDescent="0.15">
      <c r="A201" s="1" t="s">
        <v>161</v>
      </c>
    </row>
    <row r="202" spans="1:9" ht="15.75" customHeight="1" x14ac:dyDescent="0.15">
      <c r="A202" s="1" t="s">
        <v>162</v>
      </c>
    </row>
    <row r="203" spans="1:9" ht="15.75" customHeight="1" x14ac:dyDescent="0.15">
      <c r="A203" s="1" t="s">
        <v>163</v>
      </c>
    </row>
    <row r="204" spans="1:9" ht="15.75" customHeight="1" x14ac:dyDescent="0.15">
      <c r="A204" s="1" t="s">
        <v>164</v>
      </c>
    </row>
    <row r="205" spans="1:9" ht="15.75" customHeight="1" x14ac:dyDescent="0.15"/>
    <row r="206" spans="1:9" ht="15.75" customHeight="1" x14ac:dyDescent="0.15"/>
    <row r="207" spans="1:9" ht="15.75" customHeight="1" x14ac:dyDescent="0.15">
      <c r="A207" s="1" t="s">
        <v>165</v>
      </c>
    </row>
    <row r="208" spans="1:9" ht="15.75" customHeight="1" x14ac:dyDescent="0.15">
      <c r="A208" s="1" t="s">
        <v>166</v>
      </c>
    </row>
    <row r="209" spans="1:1" ht="15.75" customHeight="1" x14ac:dyDescent="0.15">
      <c r="A209" s="1" t="s">
        <v>167</v>
      </c>
    </row>
    <row r="210" spans="1:1" ht="15.75" customHeight="1" x14ac:dyDescent="0.15">
      <c r="A210" s="1" t="s">
        <v>168</v>
      </c>
    </row>
    <row r="211" spans="1:1" ht="15.75" customHeight="1" x14ac:dyDescent="0.15">
      <c r="A211" s="1" t="s">
        <v>169</v>
      </c>
    </row>
    <row r="212" spans="1:1" ht="15.75" customHeight="1" x14ac:dyDescent="0.15"/>
    <row r="213" spans="1:1" ht="15.75" customHeight="1" x14ac:dyDescent="0.15">
      <c r="A213" s="1" t="s">
        <v>170</v>
      </c>
    </row>
    <row r="214" spans="1:1" ht="15.75" customHeight="1" x14ac:dyDescent="0.15">
      <c r="A214" s="1" t="s">
        <v>171</v>
      </c>
    </row>
    <row r="215" spans="1:1" ht="15.75" customHeight="1" x14ac:dyDescent="0.15"/>
    <row r="216" spans="1:1" ht="15.75" customHeight="1" x14ac:dyDescent="0.15">
      <c r="A216" s="1" t="s">
        <v>172</v>
      </c>
    </row>
    <row r="217" spans="1:1" ht="15.75" customHeight="1" x14ac:dyDescent="0.15"/>
    <row r="218" spans="1:1" ht="15.75" customHeight="1" x14ac:dyDescent="0.15">
      <c r="A218" s="1" t="s">
        <v>173</v>
      </c>
    </row>
    <row r="219" spans="1:1" ht="15.75" customHeight="1" x14ac:dyDescent="0.15">
      <c r="A219" s="1" t="s">
        <v>174</v>
      </c>
    </row>
    <row r="220" spans="1:1" ht="15.75" customHeight="1" x14ac:dyDescent="0.15"/>
    <row r="221" spans="1:1" ht="15.75" customHeight="1" x14ac:dyDescent="0.15"/>
    <row r="222" spans="1:1" ht="15.75" customHeight="1" x14ac:dyDescent="0.15"/>
    <row r="223" spans="1:1" ht="15.75" customHeight="1" x14ac:dyDescent="0.15"/>
    <row r="224" spans="1:1"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sheetData>
  <mergeCells count="29">
    <mergeCell ref="A196:G196"/>
    <mergeCell ref="A25:C25"/>
    <mergeCell ref="D20:F20"/>
    <mergeCell ref="D21:F21"/>
    <mergeCell ref="D22:F22"/>
    <mergeCell ref="D23:F23"/>
    <mergeCell ref="D12:F12"/>
    <mergeCell ref="D13:F13"/>
    <mergeCell ref="D14:F14"/>
    <mergeCell ref="A194:G194"/>
    <mergeCell ref="A195:G195"/>
    <mergeCell ref="A8:A10"/>
    <mergeCell ref="B8:B10"/>
    <mergeCell ref="C8:C10"/>
    <mergeCell ref="D8:F10"/>
    <mergeCell ref="D11:F11"/>
    <mergeCell ref="A3:B3"/>
    <mergeCell ref="C3:I3"/>
    <mergeCell ref="A4:B4"/>
    <mergeCell ref="C4:I4"/>
    <mergeCell ref="A5:B5"/>
    <mergeCell ref="C5:I5"/>
    <mergeCell ref="D24:F24"/>
    <mergeCell ref="D25:F25"/>
    <mergeCell ref="D15:F15"/>
    <mergeCell ref="D16:F16"/>
    <mergeCell ref="D17:F17"/>
    <mergeCell ref="D18:F18"/>
    <mergeCell ref="D19:F19"/>
  </mergeCells>
  <phoneticPr fontId="2" type="noConversion"/>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2021-05-02T18:27:02Z</dcterms:created>
  <dcterms:modified xsi:type="dcterms:W3CDTF">2022-03-06T21:51:29Z</dcterms:modified>
</cp:coreProperties>
</file>