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iit\Downloads\"/>
    </mc:Choice>
  </mc:AlternateContent>
  <bookViews>
    <workbookView xWindow="0" yWindow="0" windowWidth="28800" windowHeight="12435" activeTab="2"/>
  </bookViews>
  <sheets>
    <sheet name="SISUKORD" sheetId="7" r:id="rId1"/>
    <sheet name="E- ELUHOONE" sheetId="1" r:id="rId2"/>
    <sheet name="E -KÕRVALHOONE" sheetId="5" r:id="rId3"/>
    <sheet name="Mahud üldehitus" sheetId="3" r:id="rId4"/>
    <sheet name="Mahud viimistlus" sheetId="4" r:id="rId5"/>
    <sheet name="AKTEERIMINE" sheetId="6" r:id="rId6"/>
  </sheets>
  <calcPr calcId="152511"/>
</workbook>
</file>

<file path=xl/calcChain.xml><?xml version="1.0" encoding="utf-8"?>
<calcChain xmlns="http://schemas.openxmlformats.org/spreadsheetml/2006/main">
  <c r="G109" i="5" l="1"/>
  <c r="H109" i="5"/>
  <c r="G34" i="5"/>
  <c r="H34" i="5"/>
  <c r="G174" i="5"/>
  <c r="H174" i="5"/>
  <c r="G175" i="5"/>
  <c r="H175" i="5"/>
  <c r="G176" i="5"/>
  <c r="H176" i="5"/>
  <c r="G177" i="5"/>
  <c r="H177" i="5"/>
  <c r="G178" i="5"/>
  <c r="H178" i="5"/>
  <c r="G32" i="5"/>
  <c r="H32" i="5"/>
  <c r="G107" i="5"/>
  <c r="H107" i="5"/>
  <c r="G108" i="5"/>
  <c r="H108" i="5"/>
  <c r="G91" i="5"/>
  <c r="H91" i="5"/>
  <c r="G96" i="5"/>
  <c r="H96" i="5"/>
  <c r="G74" i="5"/>
  <c r="H74" i="5"/>
  <c r="G75" i="5"/>
  <c r="H75" i="5"/>
  <c r="G76" i="5"/>
  <c r="H76" i="5"/>
  <c r="G77" i="5"/>
  <c r="H77" i="5"/>
  <c r="G78" i="5"/>
  <c r="H78" i="5"/>
  <c r="G79" i="5"/>
  <c r="H79" i="5"/>
  <c r="G80" i="5"/>
  <c r="H80" i="5"/>
  <c r="O30" i="4"/>
  <c r="G136" i="5"/>
  <c r="H136" i="5"/>
  <c r="G137" i="5"/>
  <c r="H137" i="5"/>
  <c r="G138" i="5"/>
  <c r="H138" i="5"/>
  <c r="G139" i="5"/>
  <c r="H139" i="5"/>
  <c r="G140" i="5"/>
  <c r="H140" i="5"/>
  <c r="G123" i="5"/>
  <c r="H123" i="5"/>
  <c r="G124" i="5"/>
  <c r="H124" i="5"/>
  <c r="G125" i="5"/>
  <c r="H125" i="5"/>
  <c r="G126" i="5"/>
  <c r="H126" i="5"/>
  <c r="G127" i="5"/>
  <c r="H127" i="5"/>
  <c r="G128" i="5"/>
  <c r="H128" i="5"/>
  <c r="G129" i="5"/>
  <c r="H129" i="5"/>
  <c r="G67" i="5"/>
  <c r="H67" i="5"/>
  <c r="G68" i="5"/>
  <c r="H68" i="5"/>
  <c r="G69" i="5"/>
  <c r="H69" i="5"/>
  <c r="G70" i="5"/>
  <c r="H70" i="5"/>
  <c r="G71" i="5"/>
  <c r="H71" i="5"/>
  <c r="G72" i="5"/>
  <c r="H72" i="5"/>
  <c r="G73" i="5"/>
  <c r="H73" i="5"/>
  <c r="G81" i="5"/>
  <c r="H81" i="5"/>
  <c r="G108" i="1"/>
  <c r="H108" i="1"/>
  <c r="G107" i="1"/>
  <c r="H107" i="1"/>
  <c r="G106" i="1"/>
  <c r="H106" i="1"/>
  <c r="G49" i="5"/>
  <c r="H49" i="5"/>
  <c r="G50" i="5"/>
  <c r="H50" i="5"/>
  <c r="G51" i="5"/>
  <c r="H51" i="5"/>
  <c r="G52" i="5"/>
  <c r="H52" i="5"/>
  <c r="G53" i="5"/>
  <c r="H53" i="5"/>
  <c r="G54" i="5"/>
  <c r="H54" i="5"/>
  <c r="G55" i="5"/>
  <c r="H55" i="5"/>
  <c r="G56" i="5"/>
  <c r="H56" i="5"/>
  <c r="G57" i="5"/>
  <c r="H57" i="5"/>
  <c r="G58" i="5"/>
  <c r="H58" i="5"/>
  <c r="G59" i="5"/>
  <c r="H59" i="5"/>
  <c r="G60" i="5"/>
  <c r="H60" i="5"/>
  <c r="G61" i="5"/>
  <c r="H61" i="5"/>
  <c r="G23" i="5"/>
  <c r="H23" i="5"/>
  <c r="G24" i="5"/>
  <c r="H24" i="5"/>
  <c r="G25" i="5"/>
  <c r="H25" i="5"/>
  <c r="G26" i="5"/>
  <c r="H26" i="5"/>
  <c r="G27" i="5"/>
  <c r="H27" i="5"/>
  <c r="G28" i="5"/>
  <c r="H28" i="5"/>
  <c r="G29" i="5"/>
  <c r="H29" i="5"/>
  <c r="G30" i="5"/>
  <c r="H30" i="5"/>
  <c r="G31" i="5"/>
  <c r="H31" i="5"/>
  <c r="G33" i="5"/>
  <c r="H33" i="5"/>
  <c r="G35" i="5"/>
  <c r="H35" i="5"/>
  <c r="G36" i="5"/>
  <c r="H36" i="5"/>
  <c r="G37" i="5"/>
  <c r="H37" i="5"/>
  <c r="G38" i="5"/>
  <c r="H38" i="5"/>
  <c r="G39" i="5"/>
  <c r="H39" i="5"/>
  <c r="G40" i="5"/>
  <c r="H40" i="5"/>
  <c r="G41" i="5"/>
  <c r="H41" i="5"/>
  <c r="G42" i="5"/>
  <c r="H42" i="5"/>
  <c r="G43" i="5"/>
  <c r="H43" i="5"/>
  <c r="G44" i="5"/>
  <c r="H44" i="5"/>
  <c r="G100" i="5"/>
  <c r="H100" i="5"/>
  <c r="G101" i="5"/>
  <c r="H101" i="5"/>
  <c r="G102" i="5"/>
  <c r="H102" i="5"/>
  <c r="G103" i="5"/>
  <c r="H103" i="5"/>
  <c r="G104" i="5"/>
  <c r="H104" i="5"/>
  <c r="G105" i="5"/>
  <c r="H105" i="5"/>
  <c r="G106" i="5"/>
  <c r="H106" i="5"/>
  <c r="G110" i="5"/>
  <c r="H110" i="5"/>
  <c r="G111" i="5"/>
  <c r="H111" i="5"/>
  <c r="G11" i="5"/>
  <c r="H11" i="5"/>
  <c r="G12" i="5"/>
  <c r="H12" i="5"/>
  <c r="G13" i="5"/>
  <c r="H13" i="5"/>
  <c r="G14" i="5"/>
  <c r="H14" i="5"/>
  <c r="G15" i="5"/>
  <c r="H15" i="5"/>
  <c r="G16" i="5"/>
  <c r="H16" i="5"/>
  <c r="H188" i="5"/>
  <c r="G188" i="5"/>
  <c r="H187" i="5"/>
  <c r="G187" i="5"/>
  <c r="H186" i="5"/>
  <c r="G186" i="5"/>
  <c r="H185" i="5"/>
  <c r="G185" i="5"/>
  <c r="H184" i="5"/>
  <c r="G184" i="5"/>
  <c r="H173" i="5"/>
  <c r="G173" i="5"/>
  <c r="H169" i="5"/>
  <c r="G169" i="5"/>
  <c r="H168" i="5"/>
  <c r="G168" i="5"/>
  <c r="H167" i="5"/>
  <c r="G167" i="5"/>
  <c r="H166" i="5"/>
  <c r="G166" i="5"/>
  <c r="H165" i="5"/>
  <c r="G165" i="5"/>
  <c r="H164" i="5"/>
  <c r="G164" i="5"/>
  <c r="H163" i="5"/>
  <c r="G163" i="5"/>
  <c r="H162" i="5"/>
  <c r="G162" i="5"/>
  <c r="H161" i="5"/>
  <c r="G161" i="5"/>
  <c r="H160" i="5"/>
  <c r="G160" i="5"/>
  <c r="H159" i="5"/>
  <c r="G159" i="5"/>
  <c r="H158" i="5"/>
  <c r="G158" i="5"/>
  <c r="H157" i="5"/>
  <c r="G157" i="5"/>
  <c r="H156" i="5"/>
  <c r="G156" i="5"/>
  <c r="H152" i="5"/>
  <c r="G152" i="5"/>
  <c r="H151" i="5"/>
  <c r="G151" i="5"/>
  <c r="H150" i="5"/>
  <c r="G150" i="5"/>
  <c r="H149" i="5"/>
  <c r="G149" i="5"/>
  <c r="H148" i="5"/>
  <c r="G148" i="5"/>
  <c r="H147" i="5"/>
  <c r="G147" i="5"/>
  <c r="H146" i="5"/>
  <c r="G146" i="5"/>
  <c r="H145" i="5"/>
  <c r="G145" i="5"/>
  <c r="H144" i="5"/>
  <c r="G144" i="5"/>
  <c r="H135" i="5"/>
  <c r="G135" i="5"/>
  <c r="H130" i="5"/>
  <c r="G130" i="5"/>
  <c r="H122" i="5"/>
  <c r="G122" i="5"/>
  <c r="H118" i="5"/>
  <c r="G118" i="5"/>
  <c r="H117" i="5"/>
  <c r="G117" i="5"/>
  <c r="H116" i="5"/>
  <c r="G116" i="5"/>
  <c r="H115" i="5"/>
  <c r="G115" i="5"/>
  <c r="H114" i="5"/>
  <c r="G114" i="5"/>
  <c r="H95" i="5"/>
  <c r="G95" i="5"/>
  <c r="H94" i="5"/>
  <c r="G94" i="5"/>
  <c r="H93" i="5"/>
  <c r="G93" i="5"/>
  <c r="H92" i="5"/>
  <c r="G92" i="5"/>
  <c r="H90" i="5"/>
  <c r="G90" i="5"/>
  <c r="H89" i="5"/>
  <c r="G89" i="5"/>
  <c r="H88" i="5"/>
  <c r="G88" i="5"/>
  <c r="H87" i="5"/>
  <c r="G87" i="5"/>
  <c r="H66" i="5"/>
  <c r="G66" i="5"/>
  <c r="H48" i="5"/>
  <c r="G48" i="5"/>
  <c r="H22" i="5"/>
  <c r="G22" i="5"/>
  <c r="H10" i="5"/>
  <c r="G10" i="5"/>
  <c r="G116" i="1"/>
  <c r="H116" i="1"/>
  <c r="G117" i="1"/>
  <c r="I117" i="1" s="1"/>
  <c r="H117" i="1"/>
  <c r="G118" i="1"/>
  <c r="H118" i="1"/>
  <c r="G119" i="1"/>
  <c r="I119" i="1" s="1"/>
  <c r="H119" i="1"/>
  <c r="G120" i="1"/>
  <c r="H120" i="1"/>
  <c r="G121" i="1"/>
  <c r="I121" i="1" s="1"/>
  <c r="H121" i="1"/>
  <c r="G122" i="1"/>
  <c r="H122" i="1"/>
  <c r="G123" i="1"/>
  <c r="I123" i="1" s="1"/>
  <c r="H123" i="1"/>
  <c r="G124" i="1"/>
  <c r="H124" i="1"/>
  <c r="G125" i="1"/>
  <c r="I125" i="1" s="1"/>
  <c r="H125" i="1"/>
  <c r="G126" i="1"/>
  <c r="H126" i="1"/>
  <c r="G68" i="1"/>
  <c r="H68" i="1"/>
  <c r="G69" i="1"/>
  <c r="H69" i="1"/>
  <c r="G70" i="1"/>
  <c r="H70" i="1"/>
  <c r="G71" i="1"/>
  <c r="H71" i="1"/>
  <c r="G72" i="1"/>
  <c r="H72" i="1"/>
  <c r="G73" i="1"/>
  <c r="H73" i="1"/>
  <c r="G74" i="1"/>
  <c r="H74" i="1"/>
  <c r="G75" i="1"/>
  <c r="H75" i="1"/>
  <c r="G76" i="1"/>
  <c r="H76" i="1"/>
  <c r="G77" i="1"/>
  <c r="H77" i="1"/>
  <c r="G78" i="1"/>
  <c r="H78" i="1"/>
  <c r="G79" i="1"/>
  <c r="H79" i="1"/>
  <c r="G80" i="1"/>
  <c r="H80" i="1"/>
  <c r="G81" i="1"/>
  <c r="H81" i="1"/>
  <c r="G82" i="1"/>
  <c r="H82" i="1"/>
  <c r="G83" i="1"/>
  <c r="H83" i="1"/>
  <c r="G84" i="1"/>
  <c r="H84" i="1"/>
  <c r="G85" i="1"/>
  <c r="H85" i="1"/>
  <c r="G36" i="1"/>
  <c r="H36" i="1"/>
  <c r="G37" i="1"/>
  <c r="H37" i="1"/>
  <c r="G38" i="1"/>
  <c r="H38" i="1"/>
  <c r="G39" i="1"/>
  <c r="H39" i="1"/>
  <c r="G40" i="1"/>
  <c r="H40" i="1"/>
  <c r="G41" i="1"/>
  <c r="H41" i="1"/>
  <c r="G42" i="1"/>
  <c r="H42" i="1"/>
  <c r="G43" i="1"/>
  <c r="H43" i="1"/>
  <c r="G44" i="1"/>
  <c r="H44" i="1"/>
  <c r="G45" i="1"/>
  <c r="H45" i="1"/>
  <c r="G46" i="1"/>
  <c r="H46" i="1"/>
  <c r="G47" i="1"/>
  <c r="H47" i="1"/>
  <c r="G48" i="1"/>
  <c r="H48" i="1"/>
  <c r="G49" i="1"/>
  <c r="H49" i="1"/>
  <c r="G50" i="1"/>
  <c r="H50" i="1"/>
  <c r="G51" i="1"/>
  <c r="H51" i="1"/>
  <c r="G52" i="1"/>
  <c r="H52" i="1"/>
  <c r="G53" i="1"/>
  <c r="H53" i="1"/>
  <c r="G54" i="1"/>
  <c r="H54" i="1"/>
  <c r="G55" i="1"/>
  <c r="H55" i="1"/>
  <c r="G56" i="1"/>
  <c r="H56" i="1"/>
  <c r="G57" i="1"/>
  <c r="H57" i="1"/>
  <c r="G58" i="1"/>
  <c r="H58" i="1"/>
  <c r="G59" i="1"/>
  <c r="H59" i="1"/>
  <c r="G60" i="1"/>
  <c r="H60" i="1"/>
  <c r="G61" i="1"/>
  <c r="H61" i="1"/>
  <c r="G62" i="1"/>
  <c r="H62" i="1"/>
  <c r="G11" i="1"/>
  <c r="H11" i="1"/>
  <c r="G12" i="1"/>
  <c r="I12" i="1" s="1"/>
  <c r="H12" i="1"/>
  <c r="G13" i="1"/>
  <c r="H13" i="1"/>
  <c r="G14" i="1"/>
  <c r="I14" i="1" s="1"/>
  <c r="H14" i="1"/>
  <c r="G15" i="1"/>
  <c r="H15" i="1"/>
  <c r="G16" i="1"/>
  <c r="I16" i="1" s="1"/>
  <c r="H16" i="1"/>
  <c r="G17" i="1"/>
  <c r="H17" i="1"/>
  <c r="G18" i="1"/>
  <c r="H18" i="1"/>
  <c r="G19" i="1"/>
  <c r="H19" i="1"/>
  <c r="G20" i="1"/>
  <c r="H20" i="1"/>
  <c r="G21" i="1"/>
  <c r="H21" i="1"/>
  <c r="G22" i="1"/>
  <c r="I22" i="1" s="1"/>
  <c r="H22" i="1"/>
  <c r="G23" i="1"/>
  <c r="H23" i="1"/>
  <c r="G24" i="1"/>
  <c r="I24" i="1" s="1"/>
  <c r="H24" i="1"/>
  <c r="G25" i="1"/>
  <c r="H25" i="1"/>
  <c r="G26" i="1"/>
  <c r="I26" i="1" s="1"/>
  <c r="H26" i="1"/>
  <c r="G27" i="1"/>
  <c r="H27" i="1"/>
  <c r="G28" i="1"/>
  <c r="I28" i="1" s="1"/>
  <c r="H28" i="1"/>
  <c r="G29" i="1"/>
  <c r="H29" i="1"/>
  <c r="G30" i="1"/>
  <c r="I30" i="1" s="1"/>
  <c r="H30" i="1"/>
  <c r="G31" i="1"/>
  <c r="H31" i="1"/>
  <c r="G10" i="1"/>
  <c r="H10" i="1"/>
  <c r="G103" i="1"/>
  <c r="H103" i="1"/>
  <c r="G100" i="1"/>
  <c r="H100" i="1"/>
  <c r="G105" i="1"/>
  <c r="H105" i="1"/>
  <c r="G104" i="1"/>
  <c r="H104" i="1"/>
  <c r="G102" i="1"/>
  <c r="H102" i="1"/>
  <c r="N30" i="4"/>
  <c r="S15" i="4"/>
  <c r="K30" i="4"/>
  <c r="L30" i="4"/>
  <c r="M30" i="4"/>
  <c r="Q15" i="4"/>
  <c r="M15" i="4"/>
  <c r="L15" i="4"/>
  <c r="K15" i="4"/>
  <c r="S30" i="4"/>
  <c r="R30" i="4"/>
  <c r="Q30" i="4"/>
  <c r="F29" i="4"/>
  <c r="H29" i="4" s="1"/>
  <c r="J29" i="4" s="1"/>
  <c r="O15" i="4"/>
  <c r="N13" i="4"/>
  <c r="F9" i="4"/>
  <c r="H9" i="4" s="1"/>
  <c r="J9" i="4" s="1"/>
  <c r="F10" i="4"/>
  <c r="H10" i="4" s="1"/>
  <c r="J10" i="4" s="1"/>
  <c r="F11" i="4"/>
  <c r="H11" i="4" s="1"/>
  <c r="J11" i="4" s="1"/>
  <c r="F12" i="4"/>
  <c r="H12" i="4" s="1"/>
  <c r="J12" i="4" s="1"/>
  <c r="F14" i="4"/>
  <c r="H14" i="4" s="1"/>
  <c r="J14" i="4" s="1"/>
  <c r="F17" i="4"/>
  <c r="H17" i="4" s="1"/>
  <c r="F18" i="4"/>
  <c r="H18" i="4" s="1"/>
  <c r="F21" i="4"/>
  <c r="H21" i="4" s="1"/>
  <c r="J21" i="4" s="1"/>
  <c r="F22" i="4"/>
  <c r="H22" i="4" s="1"/>
  <c r="J22" i="4" s="1"/>
  <c r="F23" i="4"/>
  <c r="H23" i="4" s="1"/>
  <c r="J23" i="4" s="1"/>
  <c r="F24" i="4"/>
  <c r="H24" i="4" s="1"/>
  <c r="J24" i="4" s="1"/>
  <c r="F25" i="4"/>
  <c r="H25" i="4" s="1"/>
  <c r="J25" i="4" s="1"/>
  <c r="F26" i="4"/>
  <c r="H26" i="4" s="1"/>
  <c r="J26" i="4" s="1"/>
  <c r="F27" i="4"/>
  <c r="H27" i="4" s="1"/>
  <c r="J27" i="4" s="1"/>
  <c r="F28" i="4"/>
  <c r="H28" i="4" s="1"/>
  <c r="J28" i="4" s="1"/>
  <c r="F8" i="4"/>
  <c r="H8" i="4" s="1"/>
  <c r="J8" i="4" s="1"/>
  <c r="G131" i="1"/>
  <c r="H131" i="1"/>
  <c r="G132" i="1"/>
  <c r="H132" i="1"/>
  <c r="T21" i="3"/>
  <c r="U21" i="3"/>
  <c r="T22" i="3"/>
  <c r="U22" i="3"/>
  <c r="T23" i="3"/>
  <c r="U23" i="3"/>
  <c r="T26" i="3"/>
  <c r="T27" i="3"/>
  <c r="T8" i="3"/>
  <c r="U8" i="3"/>
  <c r="T9" i="3"/>
  <c r="U9" i="3"/>
  <c r="T10" i="3"/>
  <c r="U10" i="3"/>
  <c r="T11" i="3"/>
  <c r="U11" i="3"/>
  <c r="T12" i="3"/>
  <c r="U12" i="3"/>
  <c r="T15" i="3"/>
  <c r="U15" i="3"/>
  <c r="T16" i="3"/>
  <c r="U16" i="3"/>
  <c r="T17" i="3"/>
  <c r="U20" i="3"/>
  <c r="T20" i="3"/>
  <c r="U7" i="3"/>
  <c r="Q17" i="3"/>
  <c r="M17" i="3"/>
  <c r="I17" i="3"/>
  <c r="E17" i="3"/>
  <c r="U17" i="3" s="1"/>
  <c r="G160" i="1"/>
  <c r="H160" i="1"/>
  <c r="G161" i="1"/>
  <c r="H161" i="1"/>
  <c r="G162" i="1"/>
  <c r="H162" i="1"/>
  <c r="G163" i="1"/>
  <c r="H163" i="1"/>
  <c r="G164" i="1"/>
  <c r="H164" i="1"/>
  <c r="G165" i="1"/>
  <c r="H165" i="1"/>
  <c r="G166" i="1"/>
  <c r="H166" i="1"/>
  <c r="G167" i="1"/>
  <c r="H167" i="1"/>
  <c r="G168" i="1"/>
  <c r="H168" i="1"/>
  <c r="G169" i="1"/>
  <c r="H169" i="1"/>
  <c r="G151" i="1"/>
  <c r="H151" i="1"/>
  <c r="G152" i="1"/>
  <c r="H152" i="1"/>
  <c r="G153" i="1"/>
  <c r="H153" i="1"/>
  <c r="G154" i="1"/>
  <c r="H154" i="1"/>
  <c r="G133" i="1"/>
  <c r="H133" i="1"/>
  <c r="G134" i="1"/>
  <c r="H134" i="1"/>
  <c r="G135" i="1"/>
  <c r="H135" i="1"/>
  <c r="G136" i="1"/>
  <c r="H136" i="1"/>
  <c r="G137" i="1"/>
  <c r="H137" i="1"/>
  <c r="G138" i="1"/>
  <c r="H138" i="1"/>
  <c r="G143" i="1"/>
  <c r="H143" i="1"/>
  <c r="G144" i="1"/>
  <c r="H144" i="1"/>
  <c r="G145" i="1"/>
  <c r="H145" i="1"/>
  <c r="G146" i="1"/>
  <c r="H146" i="1"/>
  <c r="H130" i="1"/>
  <c r="G130" i="1"/>
  <c r="H115" i="1"/>
  <c r="G115" i="1"/>
  <c r="G91" i="1"/>
  <c r="H91" i="1"/>
  <c r="G92" i="1"/>
  <c r="H92" i="1"/>
  <c r="G93" i="1"/>
  <c r="H93" i="1"/>
  <c r="G94" i="1"/>
  <c r="H94" i="1"/>
  <c r="G95" i="1"/>
  <c r="H95" i="1"/>
  <c r="G96" i="1"/>
  <c r="H96" i="1"/>
  <c r="G97" i="1"/>
  <c r="H97" i="1"/>
  <c r="G98" i="1"/>
  <c r="H98" i="1"/>
  <c r="G99" i="1"/>
  <c r="H99" i="1"/>
  <c r="G101" i="1"/>
  <c r="H101" i="1"/>
  <c r="H90" i="1"/>
  <c r="G90" i="1"/>
  <c r="G217" i="1"/>
  <c r="H217" i="1"/>
  <c r="G200" i="1"/>
  <c r="H200" i="1"/>
  <c r="G201" i="1"/>
  <c r="H201" i="1"/>
  <c r="G202" i="1"/>
  <c r="H202" i="1"/>
  <c r="G203" i="1"/>
  <c r="H203" i="1"/>
  <c r="G204" i="1"/>
  <c r="H204" i="1"/>
  <c r="G189" i="1"/>
  <c r="H189" i="1"/>
  <c r="G190" i="1"/>
  <c r="H190" i="1"/>
  <c r="G191" i="1"/>
  <c r="H191" i="1"/>
  <c r="G192" i="1"/>
  <c r="H192" i="1"/>
  <c r="G193" i="1"/>
  <c r="H193" i="1"/>
  <c r="G194" i="1"/>
  <c r="H194" i="1"/>
  <c r="G195" i="1"/>
  <c r="H195" i="1"/>
  <c r="G196" i="1"/>
  <c r="H196" i="1"/>
  <c r="G197" i="1"/>
  <c r="H197" i="1"/>
  <c r="G198" i="1"/>
  <c r="H198" i="1"/>
  <c r="G199" i="1"/>
  <c r="H199" i="1"/>
  <c r="G205" i="1"/>
  <c r="H205" i="1"/>
  <c r="H188" i="1"/>
  <c r="G188" i="1"/>
  <c r="G181" i="1"/>
  <c r="H181" i="1"/>
  <c r="G182" i="1"/>
  <c r="H182" i="1"/>
  <c r="I21" i="1" l="1"/>
  <c r="I17" i="1"/>
  <c r="I57" i="1"/>
  <c r="I55" i="1"/>
  <c r="I53" i="1"/>
  <c r="I51" i="1"/>
  <c r="I41" i="1"/>
  <c r="I39" i="1"/>
  <c r="I37" i="1"/>
  <c r="I85" i="1"/>
  <c r="I83" i="1"/>
  <c r="I77" i="1"/>
  <c r="I109" i="5"/>
  <c r="I34" i="5"/>
  <c r="I174" i="5"/>
  <c r="I75" i="5"/>
  <c r="I177" i="5"/>
  <c r="I175" i="5"/>
  <c r="I178" i="5"/>
  <c r="I32" i="5"/>
  <c r="I176" i="5"/>
  <c r="H127" i="1"/>
  <c r="I120" i="1"/>
  <c r="H139" i="1"/>
  <c r="I62" i="1"/>
  <c r="I106" i="1"/>
  <c r="I29" i="1"/>
  <c r="I49" i="1"/>
  <c r="I47" i="1"/>
  <c r="I81" i="1"/>
  <c r="I78" i="5"/>
  <c r="I76" i="5"/>
  <c r="I91" i="5"/>
  <c r="I107" i="5"/>
  <c r="I79" i="5"/>
  <c r="I108" i="5"/>
  <c r="I123" i="5"/>
  <c r="I80" i="5"/>
  <c r="I77" i="5"/>
  <c r="I74" i="5"/>
  <c r="I96" i="5"/>
  <c r="G97" i="5"/>
  <c r="H97" i="5"/>
  <c r="I136" i="5"/>
  <c r="I72" i="5"/>
  <c r="I124" i="5"/>
  <c r="I140" i="5"/>
  <c r="I139" i="5"/>
  <c r="I137" i="5"/>
  <c r="I60" i="5"/>
  <c r="I58" i="5"/>
  <c r="I56" i="5"/>
  <c r="I52" i="5"/>
  <c r="G127" i="1"/>
  <c r="I36" i="1"/>
  <c r="I84" i="1"/>
  <c r="I107" i="1"/>
  <c r="I126" i="1"/>
  <c r="I108" i="1"/>
  <c r="I71" i="5"/>
  <c r="I129" i="5"/>
  <c r="I127" i="5"/>
  <c r="I138" i="5"/>
  <c r="I125" i="5"/>
  <c r="I73" i="5"/>
  <c r="I70" i="5"/>
  <c r="I68" i="5"/>
  <c r="I128" i="5"/>
  <c r="I126" i="5"/>
  <c r="I81" i="5"/>
  <c r="I69" i="5"/>
  <c r="I67" i="5"/>
  <c r="G206" i="1"/>
  <c r="I122" i="1"/>
  <c r="H206" i="1"/>
  <c r="G139" i="1"/>
  <c r="I58" i="1"/>
  <c r="I53" i="5"/>
  <c r="I49" i="5"/>
  <c r="I50" i="5"/>
  <c r="I36" i="5"/>
  <c r="I59" i="5"/>
  <c r="I57" i="5"/>
  <c r="I40" i="5"/>
  <c r="I35" i="5"/>
  <c r="I26" i="5"/>
  <c r="I61" i="5"/>
  <c r="I54" i="5"/>
  <c r="I51" i="5"/>
  <c r="I55" i="5"/>
  <c r="I43" i="5"/>
  <c r="I39" i="5"/>
  <c r="I23" i="5"/>
  <c r="I33" i="5"/>
  <c r="I31" i="5"/>
  <c r="I29" i="5"/>
  <c r="I27" i="5"/>
  <c r="I25" i="5"/>
  <c r="I42" i="5"/>
  <c r="I28" i="5"/>
  <c r="I103" i="5"/>
  <c r="I41" i="5"/>
  <c r="I38" i="5"/>
  <c r="I30" i="5"/>
  <c r="I24" i="5"/>
  <c r="I44" i="5"/>
  <c r="I37" i="5"/>
  <c r="I100" i="5"/>
  <c r="I102" i="5"/>
  <c r="I101" i="5"/>
  <c r="I106" i="5"/>
  <c r="I104" i="5"/>
  <c r="G112" i="5"/>
  <c r="I111" i="5"/>
  <c r="H112" i="5"/>
  <c r="I110" i="5"/>
  <c r="I105" i="5"/>
  <c r="H17" i="5"/>
  <c r="I92" i="5"/>
  <c r="I66" i="5"/>
  <c r="I93" i="5"/>
  <c r="H119" i="5"/>
  <c r="I117" i="5"/>
  <c r="H179" i="5"/>
  <c r="I87" i="5"/>
  <c r="I145" i="5"/>
  <c r="I161" i="5"/>
  <c r="I163" i="5"/>
  <c r="I164" i="5"/>
  <c r="I166" i="5"/>
  <c r="I168" i="5"/>
  <c r="I48" i="5"/>
  <c r="I148" i="5"/>
  <c r="I116" i="5"/>
  <c r="I186" i="5"/>
  <c r="I146" i="5"/>
  <c r="I162" i="5"/>
  <c r="I187" i="5"/>
  <c r="I11" i="5"/>
  <c r="I94" i="5"/>
  <c r="I90" i="5"/>
  <c r="I95" i="5"/>
  <c r="I118" i="5"/>
  <c r="I158" i="5"/>
  <c r="I160" i="5"/>
  <c r="I169" i="5"/>
  <c r="I122" i="5"/>
  <c r="I130" i="5"/>
  <c r="I152" i="5"/>
  <c r="I157" i="5"/>
  <c r="I159" i="5"/>
  <c r="I165" i="5"/>
  <c r="I167" i="5"/>
  <c r="H62" i="5"/>
  <c r="I88" i="5"/>
  <c r="I114" i="5"/>
  <c r="H131" i="5"/>
  <c r="H141" i="5"/>
  <c r="G153" i="5"/>
  <c r="I147" i="5"/>
  <c r="I149" i="5"/>
  <c r="I151" i="5"/>
  <c r="I185" i="5"/>
  <c r="I188" i="5"/>
  <c r="I15" i="5"/>
  <c r="I13" i="5"/>
  <c r="G45" i="5"/>
  <c r="H82" i="5"/>
  <c r="I89" i="5"/>
  <c r="I115" i="5"/>
  <c r="I144" i="5"/>
  <c r="I150" i="5"/>
  <c r="H170" i="5"/>
  <c r="G179" i="5"/>
  <c r="I184" i="5"/>
  <c r="I14" i="5"/>
  <c r="I12" i="5"/>
  <c r="H153" i="5"/>
  <c r="G170" i="5"/>
  <c r="H189" i="5"/>
  <c r="H45" i="5"/>
  <c r="I22" i="5"/>
  <c r="I156" i="5"/>
  <c r="I173" i="5"/>
  <c r="I16" i="5"/>
  <c r="G131" i="5"/>
  <c r="I135" i="5"/>
  <c r="G62" i="5"/>
  <c r="G82" i="5"/>
  <c r="G119" i="5"/>
  <c r="G141" i="5"/>
  <c r="G189" i="5"/>
  <c r="G17" i="5"/>
  <c r="I10" i="5"/>
  <c r="H112" i="1"/>
  <c r="G112" i="1"/>
  <c r="I11" i="1"/>
  <c r="I61" i="1"/>
  <c r="I54" i="1"/>
  <c r="I46" i="1"/>
  <c r="I42" i="1"/>
  <c r="I74" i="1"/>
  <c r="I70" i="1"/>
  <c r="I118" i="1"/>
  <c r="I116" i="1"/>
  <c r="I124" i="1"/>
  <c r="I73" i="1"/>
  <c r="I20" i="1"/>
  <c r="I13" i="1"/>
  <c r="I45" i="1"/>
  <c r="I38" i="1"/>
  <c r="I78" i="1"/>
  <c r="I71" i="1"/>
  <c r="I69" i="1"/>
  <c r="I105" i="1"/>
  <c r="I103" i="1"/>
  <c r="I27" i="1"/>
  <c r="I52" i="1"/>
  <c r="I68" i="1"/>
  <c r="I160" i="1"/>
  <c r="I132" i="1"/>
  <c r="I104" i="1"/>
  <c r="I100" i="1"/>
  <c r="I10" i="1"/>
  <c r="I25" i="1"/>
  <c r="I23" i="1"/>
  <c r="I18" i="1"/>
  <c r="I59" i="1"/>
  <c r="I50" i="1"/>
  <c r="I48" i="1"/>
  <c r="I43" i="1"/>
  <c r="I82" i="1"/>
  <c r="I80" i="1"/>
  <c r="I75" i="1"/>
  <c r="I102" i="1"/>
  <c r="G32" i="1"/>
  <c r="I79" i="1"/>
  <c r="I31" i="1"/>
  <c r="I15" i="1"/>
  <c r="H32" i="1"/>
  <c r="I56" i="1"/>
  <c r="I40" i="1"/>
  <c r="I72" i="1"/>
  <c r="I19" i="1"/>
  <c r="I60" i="1"/>
  <c r="I44" i="1"/>
  <c r="I76" i="1"/>
  <c r="I131" i="1"/>
  <c r="I146" i="1"/>
  <c r="I136" i="1"/>
  <c r="I133" i="1"/>
  <c r="I163" i="1"/>
  <c r="I115" i="1"/>
  <c r="I90" i="1"/>
  <c r="I99" i="1"/>
  <c r="I95" i="1"/>
  <c r="I93" i="1"/>
  <c r="I91" i="1"/>
  <c r="I167" i="1"/>
  <c r="I152" i="1"/>
  <c r="I168" i="1"/>
  <c r="I164" i="1"/>
  <c r="I199" i="1"/>
  <c r="I195" i="1"/>
  <c r="I203" i="1"/>
  <c r="I98" i="1"/>
  <c r="I96" i="1"/>
  <c r="I161" i="1"/>
  <c r="I143" i="1"/>
  <c r="I144" i="1"/>
  <c r="I153" i="1"/>
  <c r="I202" i="1"/>
  <c r="I92" i="1"/>
  <c r="I130" i="1"/>
  <c r="I134" i="1"/>
  <c r="I169" i="1"/>
  <c r="I94" i="1"/>
  <c r="I145" i="1"/>
  <c r="I135" i="1"/>
  <c r="I162" i="1"/>
  <c r="I217" i="1"/>
  <c r="I138" i="1"/>
  <c r="I166" i="1"/>
  <c r="I205" i="1"/>
  <c r="I196" i="1"/>
  <c r="I194" i="1"/>
  <c r="I204" i="1"/>
  <c r="I101" i="1"/>
  <c r="I97" i="1"/>
  <c r="I137" i="1"/>
  <c r="I154" i="1"/>
  <c r="I165" i="1"/>
  <c r="I151" i="1"/>
  <c r="I190" i="1"/>
  <c r="I193" i="1"/>
  <c r="I198" i="1"/>
  <c r="I191" i="1"/>
  <c r="I189" i="1"/>
  <c r="I200" i="1"/>
  <c r="I192" i="1"/>
  <c r="I201" i="1"/>
  <c r="I197" i="1"/>
  <c r="I188" i="1"/>
  <c r="I182" i="1"/>
  <c r="I181" i="1"/>
  <c r="I45" i="5" l="1"/>
  <c r="I131" i="5"/>
  <c r="I62" i="5"/>
  <c r="I82" i="5"/>
  <c r="I189" i="5"/>
  <c r="I97" i="5"/>
  <c r="I112" i="5"/>
  <c r="I170" i="5"/>
  <c r="I179" i="5"/>
  <c r="I119" i="5"/>
  <c r="I17" i="5"/>
  <c r="I141" i="5"/>
  <c r="I153" i="5"/>
  <c r="I112" i="1"/>
  <c r="H192" i="5"/>
  <c r="H193" i="5" s="1"/>
  <c r="H194" i="5" s="1"/>
  <c r="G192" i="5"/>
  <c r="G193" i="5" s="1"/>
  <c r="G194" i="5" s="1"/>
  <c r="I206" i="1"/>
  <c r="I139" i="1"/>
  <c r="I127" i="1"/>
  <c r="I32" i="1"/>
  <c r="H71" i="6"/>
  <c r="I192" i="5" l="1"/>
  <c r="I193" i="5" s="1"/>
  <c r="I194" i="5" s="1"/>
  <c r="I71" i="6"/>
  <c r="I72" i="6" s="1"/>
  <c r="I73" i="6" s="1"/>
  <c r="G71" i="6"/>
  <c r="G291" i="1" l="1"/>
  <c r="H291" i="1"/>
  <c r="G179" i="1"/>
  <c r="H179" i="1"/>
  <c r="G180" i="1"/>
  <c r="H180" i="1"/>
  <c r="G265" i="1"/>
  <c r="H265" i="1"/>
  <c r="G264" i="1"/>
  <c r="H264" i="1"/>
  <c r="G278" i="1"/>
  <c r="H278" i="1"/>
  <c r="G279" i="1"/>
  <c r="H279" i="1"/>
  <c r="G280" i="1"/>
  <c r="H280" i="1"/>
  <c r="G281" i="1"/>
  <c r="H281" i="1"/>
  <c r="G282" i="1"/>
  <c r="H282" i="1"/>
  <c r="G283" i="1"/>
  <c r="H283" i="1"/>
  <c r="G284" i="1"/>
  <c r="H284" i="1"/>
  <c r="G285" i="1"/>
  <c r="H285" i="1"/>
  <c r="G286" i="1"/>
  <c r="H286" i="1"/>
  <c r="G287" i="1"/>
  <c r="H287" i="1"/>
  <c r="G288" i="1"/>
  <c r="H288" i="1"/>
  <c r="G289" i="1"/>
  <c r="H289" i="1"/>
  <c r="G290" i="1"/>
  <c r="H290" i="1"/>
  <c r="G174" i="1"/>
  <c r="H174" i="1"/>
  <c r="G175" i="1"/>
  <c r="H175" i="1"/>
  <c r="G176" i="1"/>
  <c r="H176" i="1"/>
  <c r="G177" i="1"/>
  <c r="H177" i="1"/>
  <c r="G183" i="1"/>
  <c r="H183" i="1"/>
  <c r="G184" i="1"/>
  <c r="H184" i="1"/>
  <c r="H209" i="1"/>
  <c r="G209" i="1"/>
  <c r="G210" i="1" s="1"/>
  <c r="H178" i="1"/>
  <c r="G178" i="1"/>
  <c r="H277" i="1"/>
  <c r="G277" i="1"/>
  <c r="H150" i="1"/>
  <c r="H155" i="1" s="1"/>
  <c r="G150" i="1"/>
  <c r="G155" i="1" s="1"/>
  <c r="G247" i="1"/>
  <c r="H247" i="1"/>
  <c r="G248" i="1"/>
  <c r="H248" i="1"/>
  <c r="G249" i="1"/>
  <c r="H249" i="1"/>
  <c r="G250" i="1"/>
  <c r="H250" i="1"/>
  <c r="G251" i="1"/>
  <c r="H251" i="1"/>
  <c r="G252" i="1"/>
  <c r="H252" i="1"/>
  <c r="G253" i="1"/>
  <c r="H253" i="1"/>
  <c r="G254" i="1"/>
  <c r="H254" i="1"/>
  <c r="G255" i="1"/>
  <c r="H255" i="1"/>
  <c r="G256" i="1"/>
  <c r="H256" i="1"/>
  <c r="G257" i="1"/>
  <c r="H257" i="1"/>
  <c r="G258" i="1"/>
  <c r="H258" i="1"/>
  <c r="G259" i="1"/>
  <c r="H259" i="1"/>
  <c r="G260" i="1"/>
  <c r="H260" i="1"/>
  <c r="G261" i="1"/>
  <c r="H261" i="1"/>
  <c r="G262" i="1"/>
  <c r="H262" i="1"/>
  <c r="G263" i="1"/>
  <c r="H263" i="1"/>
  <c r="G266" i="1"/>
  <c r="H266" i="1"/>
  <c r="G267" i="1"/>
  <c r="H267" i="1"/>
  <c r="G268" i="1"/>
  <c r="H268" i="1"/>
  <c r="G269" i="1"/>
  <c r="H269" i="1"/>
  <c r="G270" i="1"/>
  <c r="H270" i="1"/>
  <c r="G271" i="1"/>
  <c r="H271" i="1"/>
  <c r="G67" i="1"/>
  <c r="G86" i="1" s="1"/>
  <c r="H67" i="1"/>
  <c r="H86" i="1" s="1"/>
  <c r="T7" i="3"/>
  <c r="H210" i="1" l="1"/>
  <c r="I180" i="1"/>
  <c r="G292" i="1"/>
  <c r="H292" i="1"/>
  <c r="I285" i="1"/>
  <c r="I291" i="1"/>
  <c r="I277" i="1"/>
  <c r="I179" i="1"/>
  <c r="I178" i="1"/>
  <c r="I264" i="1"/>
  <c r="I284" i="1"/>
  <c r="I281" i="1"/>
  <c r="I279" i="1"/>
  <c r="I183" i="1"/>
  <c r="I286" i="1"/>
  <c r="I278" i="1"/>
  <c r="I184" i="1"/>
  <c r="I289" i="1"/>
  <c r="I287" i="1"/>
  <c r="I265" i="1"/>
  <c r="I290" i="1"/>
  <c r="I288" i="1"/>
  <c r="I283" i="1"/>
  <c r="I282" i="1"/>
  <c r="I280" i="1"/>
  <c r="I177" i="1"/>
  <c r="I175" i="1"/>
  <c r="I176" i="1"/>
  <c r="I174" i="1"/>
  <c r="I150" i="1"/>
  <c r="I155" i="1" s="1"/>
  <c r="I209" i="1"/>
  <c r="I269" i="1"/>
  <c r="I263" i="1"/>
  <c r="I255" i="1"/>
  <c r="I254" i="1"/>
  <c r="I258" i="1"/>
  <c r="I251" i="1"/>
  <c r="I262" i="1"/>
  <c r="I250" i="1"/>
  <c r="I268" i="1"/>
  <c r="I259" i="1"/>
  <c r="I247" i="1"/>
  <c r="I271" i="1"/>
  <c r="I266" i="1"/>
  <c r="I261" i="1"/>
  <c r="I256" i="1"/>
  <c r="I253" i="1"/>
  <c r="I248" i="1"/>
  <c r="I270" i="1"/>
  <c r="I267" i="1"/>
  <c r="I260" i="1"/>
  <c r="I257" i="1"/>
  <c r="I252" i="1"/>
  <c r="I249" i="1"/>
  <c r="I67" i="1"/>
  <c r="I86" i="1" s="1"/>
  <c r="I210" i="1" l="1"/>
  <c r="I292" i="1"/>
  <c r="G142" i="1"/>
  <c r="G147" i="1" s="1"/>
  <c r="H142" i="1"/>
  <c r="H147" i="1" s="1"/>
  <c r="I142" i="1" l="1"/>
  <c r="I147" i="1" s="1"/>
  <c r="H159" i="1"/>
  <c r="H170" i="1" s="1"/>
  <c r="G159" i="1"/>
  <c r="G170" i="1" s="1"/>
  <c r="G173" i="1"/>
  <c r="G185" i="1" s="1"/>
  <c r="H173" i="1"/>
  <c r="H185" i="1" s="1"/>
  <c r="H35" i="1"/>
  <c r="H63" i="1" s="1"/>
  <c r="G35" i="1"/>
  <c r="G63" i="1" s="1"/>
  <c r="G215" i="1"/>
  <c r="H215" i="1"/>
  <c r="G216" i="1"/>
  <c r="H216" i="1"/>
  <c r="I159" i="1" l="1"/>
  <c r="I170" i="1" s="1"/>
  <c r="I173" i="1"/>
  <c r="I185" i="1" s="1"/>
  <c r="I216" i="1"/>
  <c r="I215" i="1"/>
  <c r="I35" i="1"/>
  <c r="I63" i="1" s="1"/>
  <c r="G213" i="1" l="1"/>
  <c r="H213" i="1"/>
  <c r="G214" i="1"/>
  <c r="H214" i="1"/>
  <c r="G246" i="1"/>
  <c r="G272" i="1" s="1"/>
  <c r="H246" i="1"/>
  <c r="H272" i="1" s="1"/>
  <c r="H218" i="1" l="1"/>
  <c r="H220" i="1" s="1"/>
  <c r="G218" i="1"/>
  <c r="G220" i="1" s="1"/>
  <c r="I214" i="1"/>
  <c r="I213" i="1"/>
  <c r="I246" i="1"/>
  <c r="I272" i="1" s="1"/>
  <c r="I218" i="1" l="1"/>
  <c r="I220" i="1" s="1"/>
  <c r="G221" i="1"/>
  <c r="G222" i="1" l="1"/>
  <c r="I221" i="1"/>
  <c r="I222" i="1" s="1"/>
  <c r="H221" i="1"/>
  <c r="H222" i="1" l="1"/>
</calcChain>
</file>

<file path=xl/sharedStrings.xml><?xml version="1.0" encoding="utf-8"?>
<sst xmlns="http://schemas.openxmlformats.org/spreadsheetml/2006/main" count="1331" uniqueCount="686">
  <si>
    <t>TÖÖ</t>
  </si>
  <si>
    <t>ÜHIK</t>
  </si>
  <si>
    <t>HULK</t>
  </si>
  <si>
    <t>ÜHIKU HIND</t>
  </si>
  <si>
    <t>KOKKU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</si>
  <si>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</si>
  <si>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</si>
  <si>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</si>
  <si>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</si>
  <si>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</si>
  <si>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</si>
  <si>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</si>
  <si>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</si>
  <si>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</si>
  <si>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4x5</t>
  </si>
  <si>
    <t>4x6</t>
  </si>
  <si>
    <t>7+8</t>
  </si>
  <si>
    <t>1.1.</t>
  </si>
  <si>
    <t>1.2.</t>
  </si>
  <si>
    <t>2.1.</t>
  </si>
  <si>
    <t>m2</t>
  </si>
  <si>
    <t>jm</t>
  </si>
  <si>
    <t>tk</t>
  </si>
  <si>
    <t>Kõik kokku</t>
  </si>
  <si>
    <t>MATERJ.</t>
  </si>
  <si>
    <t>TRANSP.</t>
  </si>
  <si>
    <t>kompl</t>
  </si>
  <si>
    <t>3.1.</t>
  </si>
  <si>
    <t>3.2.</t>
  </si>
  <si>
    <t>3.3.</t>
  </si>
  <si>
    <t>3.5.</t>
  </si>
  <si>
    <t>3.6.</t>
  </si>
  <si>
    <t>3.7.</t>
  </si>
  <si>
    <t>4.1.</t>
  </si>
  <si>
    <t>4.2.</t>
  </si>
  <si>
    <t>4.3.</t>
  </si>
  <si>
    <t>6.1.</t>
  </si>
  <si>
    <t>8.1.</t>
  </si>
  <si>
    <t>8.2.</t>
  </si>
  <si>
    <t>8.3.</t>
  </si>
  <si>
    <t>Käibemaks</t>
  </si>
  <si>
    <t>Tiit Kirmet</t>
  </si>
  <si>
    <t>50 34 308</t>
  </si>
  <si>
    <t>Tööde hind peab sisaldama kõiki ettevõtja kulusid ja kasumit.</t>
  </si>
  <si>
    <t>Tuua välja eraldi töö ja materjali maksumus.</t>
  </si>
  <si>
    <t>Tööd tuleb teostada komplektselt. Kõik vajalikud materjalid ja tööd tuleb arvesse võtta.</t>
  </si>
  <si>
    <t>9.1.</t>
  </si>
  <si>
    <t>Vt, eelprojekti joonised ja seletuskiri.</t>
  </si>
  <si>
    <t>1.3.</t>
  </si>
  <si>
    <t>10.</t>
  </si>
  <si>
    <t>9.2.</t>
  </si>
  <si>
    <t>Kindlustus</t>
  </si>
  <si>
    <t>9.3.</t>
  </si>
  <si>
    <t>Tellingud</t>
  </si>
  <si>
    <t>9.4.</t>
  </si>
  <si>
    <t>4.4.</t>
  </si>
  <si>
    <t>4.5.</t>
  </si>
  <si>
    <t>4.6.</t>
  </si>
  <si>
    <t>Tööde mahud on arvestuslikud ja  vajadusel korrigeeritakse ühikuhinna alusel</t>
  </si>
  <si>
    <t>Vajadusel lisada täiendavaid ridu vastava peatüki lõppu  mitte kirjeldatud kulude kohta.</t>
  </si>
  <si>
    <t>4.7.</t>
  </si>
  <si>
    <t>Projekteerimine</t>
  </si>
  <si>
    <t>MUUD KULID</t>
  </si>
  <si>
    <t>2.2.</t>
  </si>
  <si>
    <t>2.4.</t>
  </si>
  <si>
    <t>8.4.</t>
  </si>
  <si>
    <t>oma.maja@hot.ee</t>
  </si>
  <si>
    <t>Vaade A</t>
  </si>
  <si>
    <t>Vaade B</t>
  </si>
  <si>
    <t>Vaade C</t>
  </si>
  <si>
    <t>Vaade D</t>
  </si>
  <si>
    <t>Telg 1</t>
  </si>
  <si>
    <t>Telg A</t>
  </si>
  <si>
    <t>SEINAD</t>
  </si>
  <si>
    <t>brutto</t>
  </si>
  <si>
    <t>netto</t>
  </si>
  <si>
    <t>Ava plekk</t>
  </si>
  <si>
    <t>Sokkel</t>
  </si>
  <si>
    <t>AVAD</t>
  </si>
  <si>
    <t>Välisseinte mahud on arvestatud välispinna  mõõtude alusel.</t>
  </si>
  <si>
    <t>AVATÄITED</t>
  </si>
  <si>
    <t>1.5.</t>
  </si>
  <si>
    <t>1.6.</t>
  </si>
  <si>
    <t>6.2.</t>
  </si>
  <si>
    <t>4.8.</t>
  </si>
  <si>
    <t>LAMMUTUS ja KATMISTÖÖD</t>
  </si>
  <si>
    <t>1.7.</t>
  </si>
  <si>
    <t>1.8.</t>
  </si>
  <si>
    <t>4.9.</t>
  </si>
  <si>
    <t>6.3.</t>
  </si>
  <si>
    <t>6.4.</t>
  </si>
  <si>
    <t>6.5.</t>
  </si>
  <si>
    <t>MÄRKUSED</t>
  </si>
  <si>
    <t>1.9.</t>
  </si>
  <si>
    <t>NR.</t>
  </si>
  <si>
    <t>RUUM</t>
  </si>
  <si>
    <t>H</t>
  </si>
  <si>
    <t>Perim.</t>
  </si>
  <si>
    <t>Pindala</t>
  </si>
  <si>
    <t>Sein</t>
  </si>
  <si>
    <t>SU</t>
  </si>
  <si>
    <t xml:space="preserve">Sein </t>
  </si>
  <si>
    <t xml:space="preserve">PÕRAND  </t>
  </si>
  <si>
    <t xml:space="preserve">LAGI </t>
  </si>
  <si>
    <t>SEIN ( viimistlus )</t>
  </si>
  <si>
    <t>m</t>
  </si>
  <si>
    <t>m2(põrand)</t>
  </si>
  <si>
    <t>m2 brutto</t>
  </si>
  <si>
    <t>ava</t>
  </si>
  <si>
    <t>m2 netto</t>
  </si>
  <si>
    <t>plaat</t>
  </si>
  <si>
    <t>liist</t>
  </si>
  <si>
    <t>kips,</t>
  </si>
  <si>
    <t>Ripp.</t>
  </si>
  <si>
    <t>Pesuruum</t>
  </si>
  <si>
    <t>Korsten</t>
  </si>
  <si>
    <t>Magamistuba</t>
  </si>
  <si>
    <t>1.4.</t>
  </si>
  <si>
    <t>2.3.</t>
  </si>
  <si>
    <t>2.5.</t>
  </si>
  <si>
    <t>2.6.</t>
  </si>
  <si>
    <t>2.7.</t>
  </si>
  <si>
    <t>2.8.</t>
  </si>
  <si>
    <t>2.9.</t>
  </si>
  <si>
    <t>2.10.</t>
  </si>
  <si>
    <t>2.11.</t>
  </si>
  <si>
    <t>2.13.</t>
  </si>
  <si>
    <t>3.4.</t>
  </si>
  <si>
    <t>5.1.</t>
  </si>
  <si>
    <t>7.1.</t>
  </si>
  <si>
    <t>7.2.</t>
  </si>
  <si>
    <t>7.3.</t>
  </si>
  <si>
    <t>9.5.</t>
  </si>
  <si>
    <t>9.6.</t>
  </si>
  <si>
    <t>10.1.</t>
  </si>
  <si>
    <t>Valgustid</t>
  </si>
  <si>
    <t>10.2.</t>
  </si>
  <si>
    <t>10.3.</t>
  </si>
  <si>
    <t>10.4.</t>
  </si>
  <si>
    <t>Kokku</t>
  </si>
  <si>
    <t>MÄRKUSED:</t>
  </si>
  <si>
    <t>Koostas.</t>
  </si>
  <si>
    <t>Tuulekasti alune</t>
  </si>
  <si>
    <t xml:space="preserve">Katuse serv </t>
  </si>
  <si>
    <t>Telg 4</t>
  </si>
  <si>
    <t>KÕRVALHOONE</t>
  </si>
  <si>
    <t xml:space="preserve">       Puitvooder</t>
  </si>
  <si>
    <t xml:space="preserve">        Krohv</t>
  </si>
  <si>
    <t>1.10.</t>
  </si>
  <si>
    <t>1.11.</t>
  </si>
  <si>
    <t>1.12.</t>
  </si>
  <si>
    <t>1.13.</t>
  </si>
  <si>
    <t>1.14.</t>
  </si>
  <si>
    <t>1.15.</t>
  </si>
  <si>
    <t>m2, br.</t>
  </si>
  <si>
    <t>Vastavalt tootja hinnapakkumisele.</t>
  </si>
  <si>
    <t>Katusekandurite paigaldus</t>
  </si>
  <si>
    <t>Talade välisosa viimistlus</t>
  </si>
  <si>
    <t>2.14.</t>
  </si>
  <si>
    <t>Laudise värvimine</t>
  </si>
  <si>
    <t>Taladele ristiprusside paigaldus 50 x 100, samm 600</t>
  </si>
  <si>
    <t>Villa paigaldus prusside vahele 100 mm</t>
  </si>
  <si>
    <t>KL 32</t>
  </si>
  <si>
    <t>Tuuletõkke plaat ,jäik  VKL 13 vm.</t>
  </si>
  <si>
    <t>4.10.</t>
  </si>
  <si>
    <t>Diffuusne aluskate</t>
  </si>
  <si>
    <t>OSB plaat 15mm,soonitud, punnitud</t>
  </si>
  <si>
    <t>4.11.</t>
  </si>
  <si>
    <t>4.12.</t>
  </si>
  <si>
    <t>Kaldega latt katuse servas  32 mm</t>
  </si>
  <si>
    <t>Tormiplekk  tuulutuspilus</t>
  </si>
  <si>
    <t>4.14.</t>
  </si>
  <si>
    <t>4.15.</t>
  </si>
  <si>
    <t xml:space="preserve">Servaplekk ja tilgaplekk </t>
  </si>
  <si>
    <t>4.16.</t>
  </si>
  <si>
    <t>SBS aluskiht</t>
  </si>
  <si>
    <t>SBS kattekiht</t>
  </si>
  <si>
    <t>SBS katte  paigaldus</t>
  </si>
  <si>
    <t>4.17.</t>
  </si>
  <si>
    <t>Talade vaheline soojustus 20 cm villa.</t>
  </si>
  <si>
    <t>vajadusel kinnitusnöörid...</t>
  </si>
  <si>
    <t>Aurutõke talade vahel</t>
  </si>
  <si>
    <t>m2 br</t>
  </si>
  <si>
    <t>4.18.</t>
  </si>
  <si>
    <t>4.19.</t>
  </si>
  <si>
    <t>Aurutõkke kinnitusliist</t>
  </si>
  <si>
    <t>Distantsliist 50 x 50, risti taladevahel,samm 40 cm</t>
  </si>
  <si>
    <t>Vill dist. liistu vahel  50 mm</t>
  </si>
  <si>
    <t>4.20.</t>
  </si>
  <si>
    <t>4.22.</t>
  </si>
  <si>
    <t>m2 mr.</t>
  </si>
  <si>
    <t>Teipida ja / või  tihendada mastiksiga.</t>
  </si>
  <si>
    <t>4.23.</t>
  </si>
  <si>
    <t>Kipsplaat talade  vahel</t>
  </si>
  <si>
    <t xml:space="preserve">Talade maksumus, transport </t>
  </si>
  <si>
    <t>1.16.</t>
  </si>
  <si>
    <t>2.15.</t>
  </si>
  <si>
    <t>Vent. avade tegemine esimele korrusel</t>
  </si>
  <si>
    <t>1.17.</t>
  </si>
  <si>
    <t xml:space="preserve"> KATUS,TUULEKAST  TEISEL KORRUSEL</t>
  </si>
  <si>
    <t>Pinnase äravedu.</t>
  </si>
  <si>
    <t>koorem</t>
  </si>
  <si>
    <t>Põrandaalune liivast tagasitäide,  tiendamine</t>
  </si>
  <si>
    <t>võrk 6 mm</t>
  </si>
  <si>
    <t>Armeeritud betoonpõrand 8 cm ( lihvida  )</t>
  </si>
  <si>
    <t xml:space="preserve">Lintundament ja sokkel killustikalusel </t>
  </si>
  <si>
    <t>Fibo 3  välissein  200 mm</t>
  </si>
  <si>
    <t xml:space="preserve">    sillus avale 2,2 m </t>
  </si>
  <si>
    <t xml:space="preserve">    sillus avale 1,8 m </t>
  </si>
  <si>
    <t>Fibo 3 vaheseinad 100 mm</t>
  </si>
  <si>
    <t xml:space="preserve">    sillus avale 08 m</t>
  </si>
  <si>
    <t>Välisseina soojustus EPS 150 mm</t>
  </si>
  <si>
    <t xml:space="preserve">Välisseina õhekrov </t>
  </si>
  <si>
    <t>Trepi postvumdament</t>
  </si>
  <si>
    <t>Korstna läbiviik katuslaest ( tuletõkke vill jm )</t>
  </si>
  <si>
    <t>Räästa laudise paigaldus talade peal  ( 18 x 95, vahedega )</t>
  </si>
  <si>
    <t xml:space="preserve">Katuse servaludis  18 mm,  laius  120+145   mm </t>
  </si>
  <si>
    <t>Distantsliist 50 x 50,samm 400 mm</t>
  </si>
  <si>
    <t>SBS ülespöörde jaoks</t>
  </si>
  <si>
    <t>Katuse perimeeter</t>
  </si>
  <si>
    <t xml:space="preserve">Sammu võib mõnevõrra  muuta vastavalt villa mõõdule </t>
  </si>
  <si>
    <t>5.2.</t>
  </si>
  <si>
    <t>5.3.</t>
  </si>
  <si>
    <t>5.4.</t>
  </si>
  <si>
    <t>5.5.</t>
  </si>
  <si>
    <t>5.6.</t>
  </si>
  <si>
    <t>5.7.</t>
  </si>
  <si>
    <t>5.8.</t>
  </si>
  <si>
    <t>kokku</t>
  </si>
  <si>
    <t>10.5.</t>
  </si>
  <si>
    <t>10.6.</t>
  </si>
  <si>
    <t>10.7.</t>
  </si>
  <si>
    <t>10.8.</t>
  </si>
  <si>
    <t>10.9.</t>
  </si>
  <si>
    <t>11.</t>
  </si>
  <si>
    <t>Vundamnesdi süvendi kaeavmine</t>
  </si>
  <si>
    <t>11.1.</t>
  </si>
  <si>
    <t>11.2.</t>
  </si>
  <si>
    <t>11.3.</t>
  </si>
  <si>
    <t>11.4.</t>
  </si>
  <si>
    <t>11.5.</t>
  </si>
  <si>
    <t>11.6.</t>
  </si>
  <si>
    <t>11.7.</t>
  </si>
  <si>
    <t>11.8.</t>
  </si>
  <si>
    <t>11.9.</t>
  </si>
  <si>
    <t>11.10.</t>
  </si>
  <si>
    <t>11.11.</t>
  </si>
  <si>
    <t>4.13.</t>
  </si>
  <si>
    <t>Katuse läbiviigu paigaldus ventilatsioonile 160 mm</t>
  </si>
  <si>
    <t>4.24.</t>
  </si>
  <si>
    <t>Läbiviigu elemendi maksumus</t>
  </si>
  <si>
    <t>12.</t>
  </si>
  <si>
    <t>12.1.</t>
  </si>
  <si>
    <t>12.2.</t>
  </si>
  <si>
    <t>12.3.</t>
  </si>
  <si>
    <t>13.</t>
  </si>
  <si>
    <t>13.1.</t>
  </si>
  <si>
    <t>13.2.</t>
  </si>
  <si>
    <t>13.3.</t>
  </si>
  <si>
    <t>13.4.</t>
  </si>
  <si>
    <t>13.5.</t>
  </si>
  <si>
    <t>Materjalide hind peab sisaldama nende hanke, transpordi ja ülekulu maksumust.</t>
  </si>
  <si>
    <t>Õhksoojuspumba alusplaat 10 x 60 x 80 cm betoon</t>
  </si>
  <si>
    <t>11.12.</t>
  </si>
  <si>
    <t>Aurutõke</t>
  </si>
  <si>
    <t>Plaadi maksumus</t>
  </si>
  <si>
    <t>2.16.</t>
  </si>
  <si>
    <t>WC</t>
  </si>
  <si>
    <t>Garaaz</t>
  </si>
  <si>
    <t>EPS 100 põrandale    100+ 50 mm</t>
  </si>
  <si>
    <t>JUURDEEHITUSE  KIVITÖÖD , PÕRAND,  SOOJUSTUS VIIMISTLUSEGA</t>
  </si>
  <si>
    <t>Parkett</t>
  </si>
  <si>
    <t>Plaat</t>
  </si>
  <si>
    <t>Värv plokil</t>
  </si>
  <si>
    <t>Värv  kipsil</t>
  </si>
  <si>
    <t>Seinte maalritöös on siseuksed välja arvestatud , aga aknad sisse arvestatud.</t>
  </si>
  <si>
    <t>6.6.</t>
  </si>
  <si>
    <t>6.7.</t>
  </si>
  <si>
    <t>6.8.</t>
  </si>
  <si>
    <t>Maksumus</t>
  </si>
  <si>
    <t>Hulk</t>
  </si>
  <si>
    <t>MAKSUMUS</t>
  </si>
  <si>
    <t>KUU</t>
  </si>
  <si>
    <t>JUULI</t>
  </si>
  <si>
    <t>AUGUST</t>
  </si>
  <si>
    <t>jne...</t>
  </si>
  <si>
    <t>14.</t>
  </si>
  <si>
    <t>11+13+....</t>
  </si>
  <si>
    <t>12.+14....</t>
  </si>
  <si>
    <t>9 x 11</t>
  </si>
  <si>
    <t>9 x 13</t>
  </si>
  <si>
    <t>AKTEERIMISE VORM</t>
  </si>
  <si>
    <t>OJA 4, SAKU</t>
  </si>
  <si>
    <t>Eterniidi utiliseerimine</t>
  </si>
  <si>
    <t>Katuse tänavapoolse osa  toestus.</t>
  </si>
  <si>
    <t>Aknaava lõikamine otsaviilu silikaatseina.</t>
  </si>
  <si>
    <t>Hoovitrepi lammutus</t>
  </si>
  <si>
    <t>Aknaava lõikamine , puitseina  hooviukse kohal</t>
  </si>
  <si>
    <t>Köögis pliidi jm sisustuse lammutus</t>
  </si>
  <si>
    <t>Esik/ elutuba ukseava laiemaks lammutus</t>
  </si>
  <si>
    <t>Silikaatvoodri , lammutus hooviukse piirkonnas.</t>
  </si>
  <si>
    <t>Keldritrepi lammutus</t>
  </si>
  <si>
    <t xml:space="preserve">Akende aluse puitvoodri , soojustuse lammutus, </t>
  </si>
  <si>
    <t>Katuse eterniidi  lammutus eluhoone</t>
  </si>
  <si>
    <t>Täpsustad ammutuse ulatus konstruktsiooni avamise käigus.</t>
  </si>
  <si>
    <t>Elutoa / kabineti vaheseina lammutus</t>
  </si>
  <si>
    <t>Ukseava lõikamine Elutuba/ Terrass</t>
  </si>
  <si>
    <t>Sh silikaatseina sildamine ja puitraam soojustuse sisse.</t>
  </si>
  <si>
    <t xml:space="preserve">Keldritrepi podesti lammutus </t>
  </si>
  <si>
    <t>komp</t>
  </si>
  <si>
    <t>Harjatala tugipostid.</t>
  </si>
  <si>
    <t>Katus tõstetakse 15- 20 cm kõrgemaks. Täpsustada harjatala  toetus korstna juures. / ilmselt post läbi korruste spklini,</t>
  </si>
  <si>
    <t>Köögi / keldritrepi ukse lammutus</t>
  </si>
  <si>
    <t>Köögi / kabineti   ukse lammutus</t>
  </si>
  <si>
    <t>1.18.</t>
  </si>
  <si>
    <t>1.19.</t>
  </si>
  <si>
    <t>1.20.</t>
  </si>
  <si>
    <t>1.21.</t>
  </si>
  <si>
    <t>Tänava tahk, külma pööningu osas</t>
  </si>
  <si>
    <t>Distantsliist 20 mm</t>
  </si>
  <si>
    <t>Tuuletõke sarikatel</t>
  </si>
  <si>
    <t>Aluskate difuusne</t>
  </si>
  <si>
    <t>Distantsliist 50 mm</t>
  </si>
  <si>
    <t>Pleki alune roov , hõre laudis</t>
  </si>
  <si>
    <t>Valtsplekk, detailid jm</t>
  </si>
  <si>
    <t>2.12.</t>
  </si>
  <si>
    <t>Hoovitahu kõrgendus, akende montaazi kastid jm.</t>
  </si>
  <si>
    <t>Tuuletõke seinas</t>
  </si>
  <si>
    <t xml:space="preserve">VS1, Akende vahed </t>
  </si>
  <si>
    <t>Puitkarkassi täiendused 2. korrus välisein.</t>
  </si>
  <si>
    <t>Roov seinas 50x50, Vill 50 mm</t>
  </si>
  <si>
    <t>Tänavapoolse toolvärgi  korrastus  konstruktsiooni osas.</t>
  </si>
  <si>
    <t>2.17.</t>
  </si>
  <si>
    <t>2.18.</t>
  </si>
  <si>
    <t>2.19.</t>
  </si>
  <si>
    <t>2.20.</t>
  </si>
  <si>
    <t>2.21.</t>
  </si>
  <si>
    <t>PUITKONSTRUKTSIOONIS SEINAD, KATUS</t>
  </si>
  <si>
    <t>Teraskarkass 27 mm, kipsplaat</t>
  </si>
  <si>
    <t xml:space="preserve">Vahesin </t>
  </si>
  <si>
    <t>Välisseinad, katuslagi  , trepikoja vahesein</t>
  </si>
  <si>
    <t>KIPSI TÖÖD</t>
  </si>
  <si>
    <t>Laudpõrand  28 x 145</t>
  </si>
  <si>
    <t>Põranda õlitamine</t>
  </si>
  <si>
    <t>Pööningu vahelae soojustus  30 cm puistevill</t>
  </si>
  <si>
    <t>Tuule suunajad sarika vahel tänava pool.</t>
  </si>
  <si>
    <t>Vill välisseintes , 200 mm</t>
  </si>
  <si>
    <t>m3</t>
  </si>
  <si>
    <t>2.22.</t>
  </si>
  <si>
    <t>Põrandaliistud 2. korrus.</t>
  </si>
  <si>
    <t>Katuseakende paigaldus</t>
  </si>
  <si>
    <t>Katuseakende maksumus</t>
  </si>
  <si>
    <t>2. Korruse akende paigaldus</t>
  </si>
  <si>
    <t>Teise korruse akende demont.</t>
  </si>
  <si>
    <t>1.22.</t>
  </si>
  <si>
    <t>2.23.</t>
  </si>
  <si>
    <t xml:space="preserve">Puitvooder akende vahel </t>
  </si>
  <si>
    <t>Vill katuslaes  200 mm</t>
  </si>
  <si>
    <t xml:space="preserve">Laudise värvimine </t>
  </si>
  <si>
    <t xml:space="preserve">Distantsliist, Vert laudis </t>
  </si>
  <si>
    <t xml:space="preserve">Akende vahel, tuulekast </t>
  </si>
  <si>
    <t>2.24.</t>
  </si>
  <si>
    <t xml:space="preserve">Sadevee renn </t>
  </si>
  <si>
    <t>Akende maksumus</t>
  </si>
  <si>
    <t>Ukse maksumus</t>
  </si>
  <si>
    <t>Aknaplekkide ja seinte sokliplekkide paigaldus</t>
  </si>
  <si>
    <t>Plekkde maksumus</t>
  </si>
  <si>
    <t>3.9.</t>
  </si>
  <si>
    <t>Uksekomplekti maksumus</t>
  </si>
  <si>
    <t>3.10.</t>
  </si>
  <si>
    <t>2.25.</t>
  </si>
  <si>
    <t>4.3..</t>
  </si>
  <si>
    <t>2. korrus</t>
  </si>
  <si>
    <t>Põrandalaagid 50 x 100, rihtimine</t>
  </si>
  <si>
    <t xml:space="preserve">Keldri vahelae osa kinni ehitamine </t>
  </si>
  <si>
    <t>Puitkonstruktsioonis, soojustada. Kaetud OSB plaadga.</t>
  </si>
  <si>
    <t>5..</t>
  </si>
  <si>
    <t>4..</t>
  </si>
  <si>
    <t>Katuse , aknaavade   ajutine katmine</t>
  </si>
  <si>
    <t xml:space="preserve">Räästa laud tänava räästas, otsaviil  telg D </t>
  </si>
  <si>
    <t>Täpsustada vajadus.</t>
  </si>
  <si>
    <t>Hoovitrepi alus, betoonkeha.</t>
  </si>
  <si>
    <t>Jalapühkimise rest.</t>
  </si>
  <si>
    <t>Täpsustada vajadus või teha trepp  lihtsat betoonist.</t>
  </si>
  <si>
    <t>Paigaldada armatuurvõrk ja nurga võrgud.Sokli hambale hüdroisolatsioon ja kerge kalle.</t>
  </si>
  <si>
    <t>Sokli värvimine</t>
  </si>
  <si>
    <t>Silikaatvoodri krohvimine toonitud õhekrohvisüsteemiga</t>
  </si>
  <si>
    <t>Terrassi vundamendi postid.</t>
  </si>
  <si>
    <t>Terrassi  aluskonstruktsioon.</t>
  </si>
  <si>
    <t>Terrassi laudis</t>
  </si>
  <si>
    <t>6.9.</t>
  </si>
  <si>
    <t>Aknapalde paigaldus 1, korrus</t>
  </si>
  <si>
    <t>Täpsustada vajadus töö käigus</t>
  </si>
  <si>
    <t>Seinte katmine kipsplaadiga ilma karkassita 1. korrrus</t>
  </si>
  <si>
    <t>3.11.</t>
  </si>
  <si>
    <t>Aknalaudade maksumus</t>
  </si>
  <si>
    <t>Hulk täpsustada töö käigus.Aknalaua mitte paigaldusel viimistleda avatäite alumine osa analoogselt palega.</t>
  </si>
  <si>
    <t>Kapiuste paigaldus  toolvärgi vahele, ette..</t>
  </si>
  <si>
    <t>Täpsustada. Auskate ja parkett olemasoleva põtanda peale.</t>
  </si>
  <si>
    <t>Põranda kohtparandus 1. korrus . Pliidi , vahesente alt.</t>
  </si>
  <si>
    <t>koht</t>
  </si>
  <si>
    <t>Vineer, OSB  vm materjal. Lisandub</t>
  </si>
  <si>
    <t>Laudparketi paigaldus 1. korrus.</t>
  </si>
  <si>
    <t>SOKKEL, TERRASS VÄLISVIMISTLUS</t>
  </si>
  <si>
    <t>PÕRANDAD, VAHELAGI, TREPP</t>
  </si>
  <si>
    <t>Sisetrepp  3 astet   16/14 korrus</t>
  </si>
  <si>
    <t>Ventilatsiooni avade tegemine teisel  korrusel akende all</t>
  </si>
  <si>
    <t>Freshide 90 paigaldus   keldris</t>
  </si>
  <si>
    <t xml:space="preserve">Freshide dB 90 paigaldus </t>
  </si>
  <si>
    <t>9.7.</t>
  </si>
  <si>
    <t>9.9.</t>
  </si>
  <si>
    <t>Vent  väljatõmbe torustik pööningul  200, isoleerida</t>
  </si>
  <si>
    <t>Vent väljaviske rest otsafasaadil.   200</t>
  </si>
  <si>
    <t>9.8.</t>
  </si>
  <si>
    <t>9.10.</t>
  </si>
  <si>
    <t>9.11.</t>
  </si>
  <si>
    <t xml:space="preserve">VENTILATSIOON </t>
  </si>
  <si>
    <t>Vent torustik 1. korrus, püstik, pafoonid</t>
  </si>
  <si>
    <t>Vent regulaatorlüliti  , astmeline</t>
  </si>
  <si>
    <t xml:space="preserve">SADEVEED, </t>
  </si>
  <si>
    <t>Sadevee kanalisatsiooni paigaldus kogumiskaevu.</t>
  </si>
  <si>
    <t>Keldri torustikku ei ole kirjeldatud</t>
  </si>
  <si>
    <t>Korstna puhastus</t>
  </si>
  <si>
    <t>Korstna remont. Sisehülsi paigaldus jm.</t>
  </si>
  <si>
    <t>Korstnapühkija akt  ja ettekirjutus.</t>
  </si>
  <si>
    <t>Vastavalt ettekirjutusele.</t>
  </si>
  <si>
    <t>Kamina suitsulõõri  sisselõige  pööningul.</t>
  </si>
  <si>
    <t>Korstnaotsa kattepleki paigaldus.</t>
  </si>
  <si>
    <t>7.4.</t>
  </si>
  <si>
    <t>VESI, KANAISATSIOON</t>
  </si>
  <si>
    <t>Köögi kanalisatsioon</t>
  </si>
  <si>
    <t>Keldri veevarustuse muutust ei ole käsitletud.</t>
  </si>
  <si>
    <t>KÜTE.</t>
  </si>
  <si>
    <t>Radiaatorid 2. korrus</t>
  </si>
  <si>
    <t>Liiniseade ventiiid , vajadusel.</t>
  </si>
  <si>
    <t>Vajadusel.</t>
  </si>
  <si>
    <t>Olemasoev süsteem säilitatakse.</t>
  </si>
  <si>
    <t>Torustiku ringi tõstmine köögis, elutoas.</t>
  </si>
  <si>
    <t xml:space="preserve">Püstik teisele korrusele </t>
  </si>
  <si>
    <t>10.06.</t>
  </si>
  <si>
    <t>10.11.</t>
  </si>
  <si>
    <t>ELEKTRITÖÖD</t>
  </si>
  <si>
    <t>Olemasoleva süsteemi  lahtilõige.</t>
  </si>
  <si>
    <t>Kelsdri töödega ei oe arvestatud.</t>
  </si>
  <si>
    <t>Välisvalgustus</t>
  </si>
  <si>
    <t>2.26.</t>
  </si>
  <si>
    <t>Lae kaabeldus vahelae soojustuse seest., seinad süvistada  olemasoevasse ehitusplaati.</t>
  </si>
  <si>
    <t>Pistikupesade kaabeldus</t>
  </si>
  <si>
    <t xml:space="preserve">punkt </t>
  </si>
  <si>
    <t>Pistikupesade paigaldus.</t>
  </si>
  <si>
    <t>Pistikupesade maksumus</t>
  </si>
  <si>
    <t>Kamina paigaldus.</t>
  </si>
  <si>
    <t>Kamina maksumus</t>
  </si>
  <si>
    <t>12.4.</t>
  </si>
  <si>
    <t>Köögiseadmete toide.</t>
  </si>
  <si>
    <t>Köögiseadmete ühendus</t>
  </si>
  <si>
    <t xml:space="preserve">Ahi, õhupuhasti, </t>
  </si>
  <si>
    <t>Grupi puntid on loetud üheks kaabelduspunktiks.</t>
  </si>
  <si>
    <t>Lülitid</t>
  </si>
  <si>
    <t>Nõrkvoolu kaabeldus</t>
  </si>
  <si>
    <t>Nõrkvoolu pistikupesad</t>
  </si>
  <si>
    <t>RÕDU.</t>
  </si>
  <si>
    <t>kg</t>
  </si>
  <si>
    <t>Rõdu põrand OSB  22</t>
  </si>
  <si>
    <t xml:space="preserve">Rõdu lae viimistlus </t>
  </si>
  <si>
    <t xml:space="preserve">Rõdu piire </t>
  </si>
  <si>
    <t>Teostusjoonised</t>
  </si>
  <si>
    <t>Mõõdistused.</t>
  </si>
  <si>
    <t>Valveseadme toite kaabeldus</t>
  </si>
  <si>
    <t>Tellitavatel detailidel  detaili maksumus eraldi real ( avatäited, elektriseadmed ), hind täpsustub tarnijate hinnapakkumistega</t>
  </si>
  <si>
    <t>EHITUSTÖÖDE  LOETELU JA MAHUD</t>
  </si>
  <si>
    <t>OLEMASOLEV ELUHOONE</t>
  </si>
  <si>
    <t>Pale  perim 1 k.</t>
  </si>
  <si>
    <t>aknalaud 1. k</t>
  </si>
  <si>
    <t>Plekid  fassaadi</t>
  </si>
  <si>
    <t>Tuulekast otsaviil, hoovi räästas</t>
  </si>
  <si>
    <t>Harjatala, tänavatahu sarikate pikendus</t>
  </si>
  <si>
    <t>Hoovikatuse tahu sarikad , , seina karkassi kõrgendus</t>
  </si>
  <si>
    <t>Puitkarkass VS1 5 x20</t>
  </si>
  <si>
    <t>2.27.</t>
  </si>
  <si>
    <t>2.28.</t>
  </si>
  <si>
    <t>Hooviukse varikatus  vt    K4</t>
  </si>
  <si>
    <t>Laud kokku</t>
  </si>
  <si>
    <t>Telg D</t>
  </si>
  <si>
    <t>Pale  perim. 2 k.</t>
  </si>
  <si>
    <t>Aknad, välisuksed  keld.</t>
  </si>
  <si>
    <t xml:space="preserve">                                   1. k</t>
  </si>
  <si>
    <t xml:space="preserve">                                   2 k</t>
  </si>
  <si>
    <t>SAKU Oja 4   fassaadi mahud</t>
  </si>
  <si>
    <t>EUHOONE</t>
  </si>
  <si>
    <t>Tuulekast , räästas uus, telg A, D</t>
  </si>
  <si>
    <t>Vill välisseintes laudise taga 150 mm</t>
  </si>
  <si>
    <t>Katuse roovi  aluskihtide, roovi lammutus tänava tahul</t>
  </si>
  <si>
    <t>Katuse  hoovipoolse osa,  lammutus</t>
  </si>
  <si>
    <t>Ehitusprahi utilisserimine lammutustöödest.</t>
  </si>
  <si>
    <t>katuse kõrguse suurendamisest.</t>
  </si>
  <si>
    <t xml:space="preserve">Silikaatvoodri kõrgemaks ladumine  20 cm </t>
  </si>
  <si>
    <t>Välisuste maksumus</t>
  </si>
  <si>
    <t xml:space="preserve">Akende   vahetus 1. korrus, keder </t>
  </si>
  <si>
    <t>teisel korrusel.</t>
  </si>
  <si>
    <t>Aknalaudade paigaldus 1. korrusel.</t>
  </si>
  <si>
    <t>Välisukse vahetus  VU 1, VU2</t>
  </si>
  <si>
    <t>Terrassiukse paigaldus  RU 1</t>
  </si>
  <si>
    <t>Põrandaliistude  asendus  1. korrus</t>
  </si>
  <si>
    <t>SOKKEL, KIVISEINAD, TERRASS</t>
  </si>
  <si>
    <t>Hoovitrepi katteplaat. 0.6 x 1.2 m</t>
  </si>
  <si>
    <t xml:space="preserve">Terrassi piire,.  3.4 jm. </t>
  </si>
  <si>
    <t>Sadevee püstikud  H -4 m</t>
  </si>
  <si>
    <t>Sadevee lehtrid liivakotiga 110 mm.</t>
  </si>
  <si>
    <t xml:space="preserve">Täpsustada rajamine. </t>
  </si>
  <si>
    <t>Lüitite maksumus</t>
  </si>
  <si>
    <t>Valgustuse , lülituse kaabeldus</t>
  </si>
  <si>
    <t>Vent seadme toitekaabeldus.</t>
  </si>
  <si>
    <t>Põrand, kapi  toolvärgi taga</t>
  </si>
  <si>
    <t>Toolvärgi viimistlus, katmine kipsplaadiga</t>
  </si>
  <si>
    <t>Täpsustada hulk.</t>
  </si>
  <si>
    <t>OJA 4 Viimistlustööd</t>
  </si>
  <si>
    <t>Tuuekoda</t>
  </si>
  <si>
    <t>Esik</t>
  </si>
  <si>
    <t>Tuba 1</t>
  </si>
  <si>
    <t>Tuba 2</t>
  </si>
  <si>
    <t>Elutuba, Köök</t>
  </si>
  <si>
    <t>Kordor</t>
  </si>
  <si>
    <t>Abiruum</t>
  </si>
  <si>
    <t>X</t>
  </si>
  <si>
    <t>Y</t>
  </si>
  <si>
    <t>Kabinet</t>
  </si>
  <si>
    <t>Tuba 4</t>
  </si>
  <si>
    <t>Koridor</t>
  </si>
  <si>
    <t>Tuba 5</t>
  </si>
  <si>
    <t>Trepi käik</t>
  </si>
  <si>
    <t>PVC</t>
  </si>
  <si>
    <t>OJA 4 AKTEERIMINE</t>
  </si>
  <si>
    <t>Keldri viimistlustöid ei ole arvestatud.</t>
  </si>
  <si>
    <t>Maalritööd 2. korrus</t>
  </si>
  <si>
    <t>Maalritööd 1. korrus</t>
  </si>
  <si>
    <t>Lagede katmine kipsplaadiga ilma  karkassita 1. korrus</t>
  </si>
  <si>
    <t xml:space="preserve">Korstna krohv. </t>
  </si>
  <si>
    <t>Plaatimistööd - köök</t>
  </si>
  <si>
    <t>Põrandate kõrguse rihtimine eri ruumde vahel 1. k.</t>
  </si>
  <si>
    <t xml:space="preserve">PVC põrand </t>
  </si>
  <si>
    <t>Plaatpõrand, koos alustasandusega</t>
  </si>
  <si>
    <t>Parketi maksumus</t>
  </si>
  <si>
    <t>PVC maksumus</t>
  </si>
  <si>
    <t xml:space="preserve"> KIPSITÖÖD, Maalritööd,  seinte plaatimine</t>
  </si>
  <si>
    <t>Valamu  jm.  paigaldus</t>
  </si>
  <si>
    <t>Seadmed  mööbli osa.</t>
  </si>
  <si>
    <t>Lammutus ja väljalõike tööd</t>
  </si>
  <si>
    <t>Köögi veevarustus sulgventiilideni</t>
  </si>
  <si>
    <t>Väljatõmbe ventilaator  KV 200</t>
  </si>
  <si>
    <t>Mürasummuti. 200</t>
  </si>
  <si>
    <t>Radiaatorid, regueer ja sulgseadmete maksumus.</t>
  </si>
  <si>
    <t>Siseuste paigaldus , sh liistud m 2. k.</t>
  </si>
  <si>
    <t>3.12.</t>
  </si>
  <si>
    <t>Siseuste vahetus 1. korrus</t>
  </si>
  <si>
    <t>Siseuste maksumus</t>
  </si>
  <si>
    <t>Zaluziiuste maksumus</t>
  </si>
  <si>
    <t>TÖÖDE GRUPPEERIMINE</t>
  </si>
  <si>
    <t>KOOSTAS:Tiit Kirmet</t>
  </si>
  <si>
    <t>tel 50 34 308</t>
  </si>
  <si>
    <t>tiitkirmet@hot.ee</t>
  </si>
  <si>
    <t>MAT.</t>
  </si>
  <si>
    <t>Katuse eterniidi  lammutus  kõrvalhoone</t>
  </si>
  <si>
    <t>ei ole mõõdetud.</t>
  </si>
  <si>
    <t>Kõrvahoone  lammutus.</t>
  </si>
  <si>
    <t>Aluspinnase välja kaevamine 20 cm. Ruum 6.7</t>
  </si>
  <si>
    <t>Seina lammutus telg C 1. korrus.</t>
  </si>
  <si>
    <t>Otsaviilu ja seina lammutus telg C 2. korrus.</t>
  </si>
  <si>
    <t>Lammutusprahi   utiliseerimine.</t>
  </si>
  <si>
    <t>Vundamendi tasandus, hüdroisol.</t>
  </si>
  <si>
    <t>Välisseina soojustus EPS 200 mm</t>
  </si>
  <si>
    <t>Välisseina soojusts KINGSPAN 16 cm</t>
  </si>
  <si>
    <t>Laudise viimistlus</t>
  </si>
  <si>
    <t>Varikatusse konstruktsioon</t>
  </si>
  <si>
    <t xml:space="preserve">SOKKEL, KIVISEINAD, </t>
  </si>
  <si>
    <t>Abiruumi trepi alus, betoonkeha.</t>
  </si>
  <si>
    <t>Sadevee püstikud  H -4 m, lehtriga</t>
  </si>
  <si>
    <t xml:space="preserve">Välisseina õhekrhov </t>
  </si>
  <si>
    <t>Välisseina laudis roovitusel</t>
  </si>
  <si>
    <t>Rõdu põrand OSB</t>
  </si>
  <si>
    <t>Katuse kandurid / fermid , POSI talad paigaldus</t>
  </si>
  <si>
    <t xml:space="preserve">Kandurite tarne </t>
  </si>
  <si>
    <t>OSB alune   hõre laudis</t>
  </si>
  <si>
    <t>OSB katusel  18 mm</t>
  </si>
  <si>
    <t>Parapeti soojustus 100 mm EPS</t>
  </si>
  <si>
    <t>Parapeti  puitkonstr. Latid 50 x 50 . Samm 600</t>
  </si>
  <si>
    <t>Katusekate PROTAN katusel</t>
  </si>
  <si>
    <t>Protan ülespöörded ja parapett</t>
  </si>
  <si>
    <t>Protan varikatusel, rõdul</t>
  </si>
  <si>
    <t>Aurutõke laes</t>
  </si>
  <si>
    <t xml:space="preserve"> PUITSEINAD, SOOJUSTUS,  KATUS</t>
  </si>
  <si>
    <t>Rõduuste paigaldus</t>
  </si>
  <si>
    <t>Akende paigaldus</t>
  </si>
  <si>
    <t>Garaaziukse paigaldus koos maksumusega</t>
  </si>
  <si>
    <t>Aknalaudade paigaldus 2. korrus</t>
  </si>
  <si>
    <t>Välisukse  paigaldus  VU3</t>
  </si>
  <si>
    <t>Siseuste paigaldus , sh liistud .</t>
  </si>
  <si>
    <t>Põrandaliistude  paigadus</t>
  </si>
  <si>
    <t>Hüdroisolatsioon plaadi all.</t>
  </si>
  <si>
    <t>Põrandaalune liivast tasandus.</t>
  </si>
  <si>
    <t>EPS 100 põrandale    100+ 100 mm</t>
  </si>
  <si>
    <t>1. korrus.</t>
  </si>
  <si>
    <t>Sisetrepp 16/14</t>
  </si>
  <si>
    <t>esimeselt teisele.</t>
  </si>
  <si>
    <t>Sisetrepp abihoone / esik    ( 6/2 )</t>
  </si>
  <si>
    <t xml:space="preserve">Sisetrepp  2/16 </t>
  </si>
  <si>
    <t>2. korrus., 3 astet.</t>
  </si>
  <si>
    <t>Ajutine trepp abihoonest pööningule.</t>
  </si>
  <si>
    <t>kaheetapilise ehituse korra.  Lahendada läbi keldri trepikoja.</t>
  </si>
  <si>
    <t>Keldri trepile ülestõstetav luuk, põrand</t>
  </si>
  <si>
    <t>Vahelae puittalad  5x20 s 40</t>
  </si>
  <si>
    <t>Põranda  lauad 28 x 145</t>
  </si>
  <si>
    <t>Vahelae täide  20 cm</t>
  </si>
  <si>
    <t>Põranda õlitus</t>
  </si>
  <si>
    <t xml:space="preserve">Aknapalde paigaldus </t>
  </si>
  <si>
    <t>Veevarustus kuni sugventiilideni.</t>
  </si>
  <si>
    <t>Vann, segistid</t>
  </si>
  <si>
    <t>Valamud, segistid</t>
  </si>
  <si>
    <t>Dushi segisti</t>
  </si>
  <si>
    <t>Põranda alune kanal, trapid</t>
  </si>
  <si>
    <t>Kanali püstik ja teise korruse kanal, trapid</t>
  </si>
  <si>
    <t>San, seadmete paigaldus</t>
  </si>
  <si>
    <t>Ventilatsiooni avad seintes.</t>
  </si>
  <si>
    <t xml:space="preserve">Mürasummuti. 125 </t>
  </si>
  <si>
    <t xml:space="preserve">Freshide 90 paigaldus   </t>
  </si>
  <si>
    <t>Venti torustik.   Plafoonid.</t>
  </si>
  <si>
    <t>Väljatõmbe ventilaator garaaziz, abiruum.</t>
  </si>
  <si>
    <t>Põrandakütte segamissõlm</t>
  </si>
  <si>
    <t xml:space="preserve">Torustiku väjavõte, magistraal kollektorini </t>
  </si>
  <si>
    <t>Rad, kütte torustik, liiniseade ventiiid , vajadusel.</t>
  </si>
  <si>
    <t>Põrandaküte torustik abiruum, ja vannitoad.</t>
  </si>
  <si>
    <t>Koektori kapp. Montaaz</t>
  </si>
  <si>
    <t>Eektrikilbi rek.</t>
  </si>
  <si>
    <t>Välisvalgustus  kaabeldus</t>
  </si>
  <si>
    <t>Vt. Kõrvahoone osas.</t>
  </si>
  <si>
    <t>Ehituspraht ehituse staadiumis.</t>
  </si>
  <si>
    <t>Summeerida euhoone osaga...</t>
  </si>
  <si>
    <t>Rõdu kandekonstruktsioon terasest tlad, post.</t>
  </si>
  <si>
    <t>Rõdu puittalad 5 c 20</t>
  </si>
  <si>
    <t xml:space="preserve">Lae kaabeldus vahelae soojustuse seest., seinad süvistada  </t>
  </si>
  <si>
    <t xml:space="preserve">Põrandakütte  andurid, kaabedus , juhtplokk jm </t>
  </si>
  <si>
    <t>Radiaatorid 2. korrus, garaaz</t>
  </si>
  <si>
    <t>ruum 6.7</t>
  </si>
  <si>
    <t>ruum 6.8</t>
  </si>
  <si>
    <t>Laud.</t>
  </si>
  <si>
    <t xml:space="preserve">Otstarbekuse kaalutlusel  võivad  säiluda esimene korrus tänava pool ja keskmine kivist kandesein </t>
  </si>
  <si>
    <t>Kipsivalu 40 mm küttetorude jaoks.</t>
  </si>
  <si>
    <t>2. k pesuruumi põrandale OSB 15 mm</t>
  </si>
  <si>
    <t>Põranda paat</t>
  </si>
  <si>
    <t>Plaatimistööd</t>
  </si>
  <si>
    <t>Vahesein kipsplaadist .vill, karkass. 2. korrus.</t>
  </si>
  <si>
    <t>laed 1, 2 korrus.</t>
  </si>
  <si>
    <t>Maalritööd   FIBO</t>
  </si>
  <si>
    <t xml:space="preserve">Lihtne värvimine </t>
  </si>
  <si>
    <t>Maalritööd  kipsplaadist seinal</t>
  </si>
  <si>
    <t>ukseavad  maha arvatud.</t>
  </si>
  <si>
    <t>Maalritööd  kipsplaadist lael</t>
  </si>
  <si>
    <t>Välisseina avasid ei ole maha arvestatud.</t>
  </si>
  <si>
    <t>Garaaz,  abiruum</t>
  </si>
  <si>
    <t>Aknaava kinni ladumine tuulekojas</t>
  </si>
  <si>
    <t>neli rida.</t>
  </si>
  <si>
    <t xml:space="preserve">    sillus avale kuni   2,2 m </t>
  </si>
  <si>
    <t xml:space="preserve">    sillus avale kuni  1.2 m </t>
  </si>
  <si>
    <t xml:space="preserve">   Garaazi sillus.</t>
  </si>
  <si>
    <t xml:space="preserve">Rõdu, varikatuse lagi </t>
  </si>
  <si>
    <t>Katuse hari nihkub seoses katuse hoovitahu kõrgemaks tõstmisega.</t>
  </si>
  <si>
    <t>Viimistlus, kapid jm sisustuse kulu.</t>
  </si>
  <si>
    <t>Puitkarkass 5x150  ,  trepikoda / 14.</t>
  </si>
  <si>
    <t>Võimaldab pääsu pööningule.ajutine kui ehitatakse mitmes etapis.</t>
  </si>
  <si>
    <t>Betoonpõranda lammutus ruum 6, 7</t>
  </si>
  <si>
    <t>Kui on tehase toodand.</t>
  </si>
  <si>
    <t>2.12a</t>
  </si>
  <si>
    <t>Kui jääb tagaseina parapett ja süliti läbi fassaadi.</t>
  </si>
  <si>
    <t>Kui tagaseina parapett, siis renni ei ole vaja . Kalle antakse vastukalletega pos 2.12.a.</t>
  </si>
  <si>
    <t>Sokli soojustus EPS 100 , värv</t>
  </si>
  <si>
    <t>Fifo 150 ,  parapett, vahesein.rõdu sein.</t>
  </si>
  <si>
    <t xml:space="preserve">    Sillus L kuni 2,2 m</t>
  </si>
  <si>
    <t>Kiviseinte krohviparandusegd.</t>
  </si>
  <si>
    <t>täpsustada vajadus. Vana sein.</t>
  </si>
  <si>
    <t>Teraskarkass 27 mm või hõre laudis, 2 x kips</t>
  </si>
  <si>
    <t>Katuslae puistevillsoojustus 50 cm</t>
  </si>
  <si>
    <t>Lae Ristitala, kandepost. 2. korruse ulatuses.</t>
  </si>
  <si>
    <t>Vastukalde teostus.</t>
  </si>
  <si>
    <t>Parapeti jm.  servaplekid  100x100 PCV.</t>
  </si>
  <si>
    <t>KOOSTAS:</t>
  </si>
  <si>
    <t xml:space="preserve">tel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</si>
</sst>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1"/>
      <color theme="1"/>
      <name val="Calibri"/>
      <family val="2"/>
      <charset val="186"/>
      <scheme val="minor"/>
    </font>
    <font>
      <sz val="9"/>
      <name val="Arial"/>
      <family val="2"/>
      <charset val="186"/>
    </font>
    <font>
      <b/>
      <sz val="9"/>
      <name val="Arial"/>
      <family val="2"/>
      <charset val="186"/>
    </font>
    <font>
      <sz val="10"/>
      <name val="Arial"/>
      <family val="2"/>
      <charset val="186"/>
    </font>
    <font>
      <i/>
      <u/>
      <sz val="9"/>
      <name val="Arial"/>
      <family val="2"/>
      <charset val="186"/>
    </font>
    <font>
      <b/>
      <sz val="11"/>
      <color theme="1"/>
      <name val="Calibri"/>
      <family val="2"/>
      <charset val="186"/>
      <scheme val="minor"/>
    </font>
    <font>
      <sz val="9"/>
      <color rgb="FF00B050"/>
      <name val="Arial"/>
      <family val="2"/>
      <charset val="186"/>
    </font>
    <font>
      <sz val="11"/>
      <name val="Cambria"/>
      <family val="1"/>
      <charset val="186"/>
      <scheme val="major"/>
    </font>
    <font>
      <sz val="11"/>
      <color rgb="FF00B0F0"/>
      <name val="Calibri"/>
      <family val="2"/>
      <charset val="186"/>
      <scheme val="minor"/>
    </font>
    <font>
      <sz val="9"/>
      <color theme="1"/>
      <name val="Arial"/>
      <family val="2"/>
      <charset val="186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u/>
      <sz val="15.6"/>
      <color theme="10"/>
      <name val="Calibri"/>
      <family val="2"/>
      <charset val="186"/>
    </font>
    <font>
      <sz val="10"/>
      <color theme="1"/>
      <name val="Calibri"/>
      <family val="2"/>
      <charset val="186"/>
      <scheme val="minor"/>
    </font>
    <font>
      <u/>
      <sz val="10"/>
      <color theme="10"/>
      <name val="Calibri"/>
      <family val="2"/>
      <charset val="186"/>
    </font>
    <font>
      <sz val="11"/>
      <name val="Arial"/>
      <family val="2"/>
      <charset val="186"/>
    </font>
    <font>
      <b/>
      <sz val="11"/>
      <name val="Arial"/>
      <family val="2"/>
      <charset val="186"/>
    </font>
    <font>
      <sz val="11"/>
      <name val="Arial"/>
      <family val="2"/>
    </font>
    <font>
      <i/>
      <u/>
      <sz val="11"/>
      <name val="Arial"/>
      <family val="2"/>
      <charset val="186"/>
    </font>
    <font>
      <sz val="11"/>
      <color rgb="FF00B050"/>
      <name val="Arial"/>
      <family val="2"/>
      <charset val="186"/>
    </font>
    <font>
      <b/>
      <sz val="11"/>
      <name val="Arial"/>
      <family val="2"/>
    </font>
    <font>
      <u/>
      <sz val="11"/>
      <color theme="10"/>
      <name val="Calibri"/>
      <family val="2"/>
      <charset val="186"/>
    </font>
    <font>
      <sz val="11"/>
      <color rgb="FFFF0000"/>
      <name val="Arial"/>
      <family val="2"/>
      <charset val="186"/>
    </font>
    <font>
      <sz val="9"/>
      <color rgb="FFFF0000"/>
      <name val="Arial"/>
      <family val="2"/>
      <charset val="186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173">
    <xf numFmtId="0" fontId="0" fillId="0" borderId="0" xfId="0"/>
    <xf numFmtId="0" fontId="1" fillId="0" borderId="0" xfId="0" applyFont="1"/>
    <xf numFmtId="1" fontId="1" fillId="0" borderId="0" xfId="0" applyNumberFormat="1" applyFont="1"/>
    <xf numFmtId="1" fontId="2" fillId="0" borderId="0" xfId="0" applyNumberFormat="1" applyFont="1"/>
    <xf numFmtId="0" fontId="2" fillId="0" borderId="1" xfId="0" applyFont="1" applyBorder="1"/>
    <xf numFmtId="0" fontId="2" fillId="0" borderId="2" xfId="0" applyFont="1" applyBorder="1"/>
    <xf numFmtId="1" fontId="2" fillId="0" borderId="3" xfId="0" applyNumberFormat="1" applyFont="1" applyBorder="1"/>
    <xf numFmtId="1" fontId="2" fillId="0" borderId="1" xfId="0" applyNumberFormat="1" applyFont="1" applyBorder="1"/>
    <xf numFmtId="0" fontId="2" fillId="0" borderId="4" xfId="0" applyFont="1" applyBorder="1"/>
    <xf numFmtId="0" fontId="2" fillId="0" borderId="5" xfId="0" applyFont="1" applyBorder="1"/>
    <xf numFmtId="1" fontId="2" fillId="0" borderId="5" xfId="0" applyNumberFormat="1" applyFont="1" applyBorder="1"/>
    <xf numFmtId="1" fontId="2" fillId="0" borderId="4" xfId="0" applyNumberFormat="1" applyFont="1" applyBorder="1"/>
    <xf numFmtId="0" fontId="2" fillId="0" borderId="6" xfId="0" applyFont="1" applyBorder="1"/>
    <xf numFmtId="0" fontId="2" fillId="0" borderId="7" xfId="0" applyFont="1" applyBorder="1"/>
    <xf numFmtId="1" fontId="2" fillId="0" borderId="7" xfId="0" applyNumberFormat="1" applyFont="1" applyBorder="1"/>
    <xf numFmtId="1" fontId="2" fillId="0" borderId="6" xfId="0" applyNumberFormat="1" applyFont="1" applyBorder="1"/>
    <xf numFmtId="0" fontId="2" fillId="0" borderId="8" xfId="0" applyFont="1" applyBorder="1"/>
    <xf numFmtId="1" fontId="2" fillId="0" borderId="8" xfId="0" applyNumberFormat="1" applyFont="1" applyBorder="1"/>
    <xf numFmtId="0" fontId="1" fillId="0" borderId="6" xfId="0" applyFont="1" applyBorder="1"/>
    <xf numFmtId="0" fontId="1" fillId="0" borderId="6" xfId="1" applyFont="1" applyBorder="1"/>
    <xf numFmtId="1" fontId="1" fillId="0" borderId="6" xfId="0" applyNumberFormat="1" applyFont="1" applyBorder="1"/>
    <xf numFmtId="0" fontId="1" fillId="0" borderId="7" xfId="0" applyFont="1" applyBorder="1"/>
    <xf numFmtId="1" fontId="1" fillId="0" borderId="7" xfId="0" applyNumberFormat="1" applyFont="1" applyBorder="1"/>
    <xf numFmtId="0" fontId="1" fillId="0" borderId="7" xfId="1" applyFont="1" applyBorder="1"/>
    <xf numFmtId="0" fontId="4" fillId="0" borderId="6" xfId="0" applyFont="1" applyBorder="1"/>
    <xf numFmtId="0" fontId="4" fillId="0" borderId="7" xfId="0" applyFont="1" applyBorder="1"/>
    <xf numFmtId="1" fontId="4" fillId="0" borderId="7" xfId="0" applyNumberFormat="1" applyFont="1" applyBorder="1"/>
    <xf numFmtId="1" fontId="4" fillId="0" borderId="6" xfId="0" applyNumberFormat="1" applyFont="1" applyBorder="1"/>
    <xf numFmtId="16" fontId="2" fillId="0" borderId="6" xfId="0" applyNumberFormat="1" applyFont="1" applyBorder="1"/>
    <xf numFmtId="0" fontId="3" fillId="0" borderId="0" xfId="0" applyFont="1" applyFill="1" applyBorder="1"/>
    <xf numFmtId="16" fontId="1" fillId="0" borderId="6" xfId="0" applyNumberFormat="1" applyFont="1" applyBorder="1"/>
    <xf numFmtId="0" fontId="1" fillId="0" borderId="6" xfId="0" applyFont="1" applyBorder="1" applyAlignment="1">
      <alignment horizontal="right"/>
    </xf>
    <xf numFmtId="0" fontId="5" fillId="0" borderId="0" xfId="0" applyFont="1"/>
    <xf numFmtId="0" fontId="6" fillId="0" borderId="6" xfId="0" applyFont="1" applyBorder="1"/>
    <xf numFmtId="0" fontId="0" fillId="0" borderId="0" xfId="0" applyBorder="1"/>
    <xf numFmtId="0" fontId="1" fillId="0" borderId="6" xfId="0" applyFont="1" applyBorder="1" applyAlignment="1">
      <alignment horizontal="left"/>
    </xf>
    <xf numFmtId="0" fontId="0" fillId="0" borderId="0" xfId="0" applyFont="1"/>
    <xf numFmtId="0" fontId="7" fillId="0" borderId="0" xfId="0" applyFont="1"/>
    <xf numFmtId="0" fontId="8" fillId="0" borderId="0" xfId="0" applyFont="1"/>
    <xf numFmtId="0" fontId="1" fillId="0" borderId="0" xfId="0" applyFont="1" applyBorder="1"/>
    <xf numFmtId="0" fontId="1" fillId="0" borderId="6" xfId="0" applyFont="1" applyFill="1" applyBorder="1"/>
    <xf numFmtId="0" fontId="9" fillId="0" borderId="0" xfId="0" applyFont="1"/>
    <xf numFmtId="0" fontId="2" fillId="0" borderId="0" xfId="0" applyFont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2" fillId="0" borderId="12" xfId="0" applyFont="1" applyBorder="1"/>
    <xf numFmtId="0" fontId="2" fillId="0" borderId="3" xfId="0" applyFont="1" applyBorder="1"/>
    <xf numFmtId="0" fontId="2" fillId="0" borderId="10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8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12" xfId="0" applyFont="1" applyBorder="1"/>
    <xf numFmtId="0" fontId="1" fillId="0" borderId="5" xfId="0" applyFont="1" applyBorder="1"/>
    <xf numFmtId="0" fontId="1" fillId="0" borderId="1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9" xfId="0" applyFont="1" applyFill="1" applyBorder="1"/>
    <xf numFmtId="0" fontId="1" fillId="0" borderId="7" xfId="0" applyFont="1" applyFill="1" applyBorder="1"/>
    <xf numFmtId="0" fontId="1" fillId="0" borderId="15" xfId="0" applyFont="1" applyFill="1" applyBorder="1"/>
    <xf numFmtId="0" fontId="1" fillId="0" borderId="15" xfId="0" applyFont="1" applyBorder="1"/>
    <xf numFmtId="0" fontId="2" fillId="0" borderId="9" xfId="0" applyFont="1" applyBorder="1"/>
    <xf numFmtId="0" fontId="2" fillId="0" borderId="11" xfId="0" applyFont="1" applyBorder="1"/>
    <xf numFmtId="0" fontId="9" fillId="0" borderId="12" xfId="0" applyFont="1" applyBorder="1"/>
    <xf numFmtId="0" fontId="9" fillId="0" borderId="3" xfId="0" applyFont="1" applyBorder="1"/>
    <xf numFmtId="0" fontId="9" fillId="0" borderId="13" xfId="0" applyFont="1" applyBorder="1"/>
    <xf numFmtId="0" fontId="9" fillId="0" borderId="4" xfId="0" applyFont="1" applyBorder="1"/>
    <xf numFmtId="0" fontId="9" fillId="0" borderId="14" xfId="0" applyFont="1" applyBorder="1"/>
    <xf numFmtId="0" fontId="9" fillId="0" borderId="8" xfId="0" applyFont="1" applyBorder="1"/>
    <xf numFmtId="0" fontId="9" fillId="0" borderId="5" xfId="0" applyFont="1" applyBorder="1"/>
    <xf numFmtId="0" fontId="9" fillId="0" borderId="5" xfId="0" applyFont="1" applyFill="1" applyBorder="1"/>
    <xf numFmtId="0" fontId="9" fillId="0" borderId="15" xfId="0" applyFont="1" applyBorder="1"/>
    <xf numFmtId="0" fontId="9" fillId="0" borderId="0" xfId="0" applyFont="1" applyBorder="1"/>
    <xf numFmtId="0" fontId="9" fillId="0" borderId="7" xfId="0" applyFont="1" applyBorder="1"/>
    <xf numFmtId="0" fontId="9" fillId="0" borderId="11" xfId="0" applyFont="1" applyBorder="1"/>
    <xf numFmtId="0" fontId="9" fillId="0" borderId="6" xfId="0" applyFont="1" applyBorder="1"/>
    <xf numFmtId="2" fontId="9" fillId="0" borderId="0" xfId="0" applyNumberFormat="1" applyFont="1" applyBorder="1"/>
    <xf numFmtId="164" fontId="9" fillId="0" borderId="0" xfId="0" applyNumberFormat="1" applyFont="1" applyFill="1" applyBorder="1"/>
    <xf numFmtId="2" fontId="9" fillId="0" borderId="7" xfId="0" applyNumberFormat="1" applyFont="1" applyBorder="1"/>
    <xf numFmtId="2" fontId="9" fillId="0" borderId="0" xfId="0" applyNumberFormat="1" applyFont="1"/>
    <xf numFmtId="2" fontId="9" fillId="0" borderId="0" xfId="0" applyNumberFormat="1" applyFont="1" applyFill="1" applyBorder="1"/>
    <xf numFmtId="0" fontId="9" fillId="0" borderId="6" xfId="0" applyFont="1" applyFill="1" applyBorder="1"/>
    <xf numFmtId="1" fontId="1" fillId="0" borderId="0" xfId="0" applyNumberFormat="1" applyFont="1" applyBorder="1"/>
    <xf numFmtId="1" fontId="1" fillId="0" borderId="0" xfId="0" applyNumberFormat="1" applyFont="1" applyFill="1" applyBorder="1"/>
    <xf numFmtId="0" fontId="2" fillId="0" borderId="0" xfId="0" applyFont="1" applyBorder="1"/>
    <xf numFmtId="0" fontId="10" fillId="0" borderId="6" xfId="0" applyFont="1" applyBorder="1"/>
    <xf numFmtId="0" fontId="6" fillId="0" borderId="6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11" fillId="0" borderId="6" xfId="0" applyFont="1" applyBorder="1"/>
    <xf numFmtId="0" fontId="10" fillId="0" borderId="6" xfId="0" applyFont="1" applyBorder="1" applyAlignment="1">
      <alignment horizontal="left"/>
    </xf>
    <xf numFmtId="0" fontId="12" fillId="0" borderId="0" xfId="0" applyFont="1" applyFill="1" applyBorder="1"/>
    <xf numFmtId="0" fontId="0" fillId="0" borderId="0" xfId="0" applyFont="1" applyBorder="1"/>
    <xf numFmtId="0" fontId="11" fillId="0" borderId="0" xfId="0" applyFont="1" applyBorder="1"/>
    <xf numFmtId="16" fontId="11" fillId="0" borderId="6" xfId="0" applyNumberFormat="1" applyFont="1" applyBorder="1"/>
    <xf numFmtId="1" fontId="10" fillId="0" borderId="6" xfId="0" applyNumberFormat="1" applyFont="1" applyBorder="1"/>
    <xf numFmtId="0" fontId="9" fillId="0" borderId="0" xfId="0" applyFont="1" applyFill="1" applyBorder="1"/>
    <xf numFmtId="2" fontId="9" fillId="0" borderId="14" xfId="0" applyNumberFormat="1" applyFont="1" applyBorder="1"/>
    <xf numFmtId="164" fontId="9" fillId="0" borderId="14" xfId="0" applyNumberFormat="1" applyFont="1" applyFill="1" applyBorder="1"/>
    <xf numFmtId="2" fontId="9" fillId="0" borderId="8" xfId="0" applyNumberFormat="1" applyFont="1" applyBorder="1"/>
    <xf numFmtId="2" fontId="9" fillId="0" borderId="14" xfId="0" applyNumberFormat="1" applyFont="1" applyFill="1" applyBorder="1"/>
    <xf numFmtId="0" fontId="1" fillId="0" borderId="5" xfId="0" applyFont="1" applyFill="1" applyBorder="1"/>
    <xf numFmtId="164" fontId="1" fillId="0" borderId="0" xfId="0" applyNumberFormat="1" applyFont="1" applyFill="1" applyBorder="1"/>
    <xf numFmtId="164" fontId="1" fillId="0" borderId="14" xfId="0" applyNumberFormat="1" applyFont="1" applyFill="1" applyBorder="1"/>
    <xf numFmtId="2" fontId="13" fillId="0" borderId="7" xfId="0" applyNumberFormat="1" applyFont="1" applyBorder="1"/>
    <xf numFmtId="2" fontId="13" fillId="0" borderId="0" xfId="0" applyNumberFormat="1" applyFont="1" applyBorder="1"/>
    <xf numFmtId="2" fontId="1" fillId="0" borderId="0" xfId="0" applyNumberFormat="1" applyFont="1" applyBorder="1"/>
    <xf numFmtId="2" fontId="1" fillId="0" borderId="14" xfId="0" applyNumberFormat="1" applyFont="1" applyBorder="1"/>
    <xf numFmtId="164" fontId="13" fillId="0" borderId="0" xfId="0" applyNumberFormat="1" applyFont="1" applyFill="1" applyBorder="1"/>
    <xf numFmtId="2" fontId="13" fillId="0" borderId="0" xfId="0" applyNumberFormat="1" applyFont="1"/>
    <xf numFmtId="164" fontId="13" fillId="0" borderId="0" xfId="0" applyNumberFormat="1" applyFont="1"/>
    <xf numFmtId="2" fontId="1" fillId="0" borderId="7" xfId="0" applyNumberFormat="1" applyFont="1" applyBorder="1"/>
    <xf numFmtId="2" fontId="1" fillId="0" borderId="8" xfId="0" applyNumberFormat="1" applyFont="1" applyBorder="1"/>
    <xf numFmtId="0" fontId="15" fillId="0" borderId="0" xfId="0" applyFont="1"/>
    <xf numFmtId="0" fontId="16" fillId="0" borderId="0" xfId="2" applyFont="1" applyAlignment="1" applyProtection="1"/>
    <xf numFmtId="0" fontId="17" fillId="0" borderId="0" xfId="0" applyFont="1"/>
    <xf numFmtId="1" fontId="17" fillId="0" borderId="0" xfId="0" applyNumberFormat="1" applyFont="1"/>
    <xf numFmtId="1" fontId="18" fillId="0" borderId="0" xfId="0" applyNumberFormat="1" applyFont="1"/>
    <xf numFmtId="0" fontId="17" fillId="0" borderId="0" xfId="0" applyFont="1" applyBorder="1"/>
    <xf numFmtId="0" fontId="18" fillId="0" borderId="1" xfId="0" applyFont="1" applyBorder="1"/>
    <xf numFmtId="0" fontId="18" fillId="0" borderId="2" xfId="0" applyFont="1" applyBorder="1"/>
    <xf numFmtId="1" fontId="18" fillId="0" borderId="3" xfId="0" applyNumberFormat="1" applyFont="1" applyBorder="1"/>
    <xf numFmtId="1" fontId="18" fillId="0" borderId="1" xfId="0" applyNumberFormat="1" applyFont="1" applyBorder="1"/>
    <xf numFmtId="0" fontId="18" fillId="0" borderId="4" xfId="0" applyFont="1" applyBorder="1"/>
    <xf numFmtId="0" fontId="18" fillId="0" borderId="5" xfId="0" applyFont="1" applyBorder="1"/>
    <xf numFmtId="1" fontId="18" fillId="0" borderId="5" xfId="0" applyNumberFormat="1" applyFont="1" applyBorder="1"/>
    <xf numFmtId="1" fontId="18" fillId="0" borderId="4" xfId="0" applyNumberFormat="1" applyFont="1" applyBorder="1"/>
    <xf numFmtId="0" fontId="18" fillId="0" borderId="6" xfId="0" applyFont="1" applyBorder="1"/>
    <xf numFmtId="0" fontId="18" fillId="0" borderId="7" xfId="0" applyFont="1" applyBorder="1"/>
    <xf numFmtId="1" fontId="18" fillId="0" borderId="7" xfId="0" applyNumberFormat="1" applyFont="1" applyBorder="1"/>
    <xf numFmtId="1" fontId="18" fillId="0" borderId="6" xfId="0" applyNumberFormat="1" applyFont="1" applyBorder="1"/>
    <xf numFmtId="0" fontId="18" fillId="0" borderId="8" xfId="0" applyFont="1" applyBorder="1"/>
    <xf numFmtId="1" fontId="18" fillId="0" borderId="8" xfId="0" applyNumberFormat="1" applyFont="1" applyBorder="1"/>
    <xf numFmtId="0" fontId="17" fillId="0" borderId="6" xfId="0" applyFont="1" applyBorder="1"/>
    <xf numFmtId="0" fontId="17" fillId="0" borderId="7" xfId="0" applyFont="1" applyBorder="1"/>
    <xf numFmtId="1" fontId="17" fillId="0" borderId="7" xfId="0" applyNumberFormat="1" applyFont="1" applyBorder="1"/>
    <xf numFmtId="1" fontId="17" fillId="0" borderId="6" xfId="0" applyNumberFormat="1" applyFont="1" applyBorder="1"/>
    <xf numFmtId="0" fontId="17" fillId="0" borderId="6" xfId="0" applyFont="1" applyFill="1" applyBorder="1"/>
    <xf numFmtId="0" fontId="17" fillId="0" borderId="6" xfId="0" applyFont="1" applyBorder="1" applyAlignment="1">
      <alignment horizontal="right"/>
    </xf>
    <xf numFmtId="0" fontId="19" fillId="0" borderId="6" xfId="0" applyFont="1" applyBorder="1"/>
    <xf numFmtId="0" fontId="17" fillId="0" borderId="6" xfId="1" applyFont="1" applyBorder="1"/>
    <xf numFmtId="0" fontId="17" fillId="0" borderId="7" xfId="1" applyFont="1" applyBorder="1"/>
    <xf numFmtId="0" fontId="20" fillId="0" borderId="6" xfId="0" applyFont="1" applyBorder="1"/>
    <xf numFmtId="0" fontId="20" fillId="0" borderId="7" xfId="0" applyFont="1" applyBorder="1"/>
    <xf numFmtId="1" fontId="20" fillId="0" borderId="7" xfId="0" applyNumberFormat="1" applyFont="1" applyBorder="1"/>
    <xf numFmtId="1" fontId="20" fillId="0" borderId="6" xfId="0" applyNumberFormat="1" applyFont="1" applyBorder="1"/>
    <xf numFmtId="0" fontId="21" fillId="0" borderId="6" xfId="0" applyFont="1" applyBorder="1"/>
    <xf numFmtId="0" fontId="17" fillId="0" borderId="6" xfId="0" applyFont="1" applyBorder="1" applyAlignment="1">
      <alignment horizontal="left"/>
    </xf>
    <xf numFmtId="0" fontId="21" fillId="0" borderId="6" xfId="0" applyFont="1" applyBorder="1" applyAlignment="1">
      <alignment horizontal="left"/>
    </xf>
    <xf numFmtId="0" fontId="22" fillId="0" borderId="6" xfId="0" applyFont="1" applyBorder="1"/>
    <xf numFmtId="1" fontId="22" fillId="0" borderId="6" xfId="0" applyNumberFormat="1" applyFont="1" applyBorder="1"/>
    <xf numFmtId="0" fontId="22" fillId="0" borderId="6" xfId="0" applyFont="1" applyBorder="1" applyAlignment="1">
      <alignment horizontal="left"/>
    </xf>
    <xf numFmtId="0" fontId="18" fillId="0" borderId="6" xfId="0" applyFont="1" applyBorder="1" applyAlignment="1">
      <alignment horizontal="left"/>
    </xf>
    <xf numFmtId="0" fontId="19" fillId="0" borderId="0" xfId="0" applyFont="1" applyFill="1" applyBorder="1"/>
    <xf numFmtId="0" fontId="17" fillId="0" borderId="0" xfId="0" applyFont="1" applyFill="1" applyBorder="1"/>
    <xf numFmtId="0" fontId="23" fillId="0" borderId="0" xfId="2" applyFont="1" applyAlignment="1" applyProtection="1"/>
    <xf numFmtId="0" fontId="0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1" xfId="0" applyFont="1" applyBorder="1" applyAlignment="1">
      <alignment horizontal="left"/>
    </xf>
    <xf numFmtId="0" fontId="18" fillId="0" borderId="4" xfId="0" applyFont="1" applyBorder="1" applyAlignment="1">
      <alignment horizontal="left"/>
    </xf>
    <xf numFmtId="0" fontId="17" fillId="0" borderId="6" xfId="0" applyFont="1" applyFill="1" applyBorder="1" applyAlignment="1">
      <alignment horizontal="left"/>
    </xf>
    <xf numFmtId="0" fontId="19" fillId="0" borderId="6" xfId="0" applyFont="1" applyBorder="1" applyAlignment="1">
      <alignment horizontal="left"/>
    </xf>
    <xf numFmtId="16" fontId="17" fillId="0" borderId="6" xfId="0" applyNumberFormat="1" applyFont="1" applyBorder="1" applyAlignment="1">
      <alignment horizontal="left"/>
    </xf>
    <xf numFmtId="16" fontId="19" fillId="0" borderId="6" xfId="0" applyNumberFormat="1" applyFont="1" applyBorder="1" applyAlignment="1">
      <alignment horizontal="left"/>
    </xf>
    <xf numFmtId="16" fontId="18" fillId="0" borderId="6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24" fillId="0" borderId="6" xfId="0" applyFont="1" applyBorder="1"/>
    <xf numFmtId="0" fontId="24" fillId="0" borderId="6" xfId="0" applyFont="1" applyFill="1" applyBorder="1"/>
    <xf numFmtId="0" fontId="25" fillId="0" borderId="6" xfId="0" applyFont="1" applyBorder="1"/>
    <xf numFmtId="0" fontId="19" fillId="0" borderId="0" xfId="0" applyFont="1" applyBorder="1" applyAlignment="1">
      <alignment horizontal="left"/>
    </xf>
    <xf numFmtId="0" fontId="19" fillId="0" borderId="7" xfId="0" applyFont="1" applyBorder="1"/>
    <xf numFmtId="0" fontId="11" fillId="0" borderId="7" xfId="0" applyFont="1" applyBorder="1"/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iitkirmet@hot.e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8"/>
  <sheetViews>
    <sheetView workbookViewId="0">
      <selection activeCell="F30" sqref="F30"/>
    </sheetView>
  </sheetViews>
  <sheetFormatPr defaultRowHeight="15" x14ac:dyDescent="0.25"/>
  <cols>
    <col min="1" max="16384" width="9.140625" style="93"/>
  </cols>
  <sheetData>
    <row r="2" spans="1:2" x14ac:dyDescent="0.25">
      <c r="B2" s="34" t="s">
        <v>557</v>
      </c>
    </row>
    <row r="4" spans="1:2" x14ac:dyDescent="0.25">
      <c r="A4" s="93">
        <v>1</v>
      </c>
      <c r="B4" s="39" t="s">
        <v>85</v>
      </c>
    </row>
    <row r="5" spans="1:2" x14ac:dyDescent="0.25">
      <c r="A5" s="39">
        <v>2</v>
      </c>
      <c r="B5" s="39" t="s">
        <v>337</v>
      </c>
    </row>
    <row r="6" spans="1:2" x14ac:dyDescent="0.25">
      <c r="A6" s="39">
        <v>3</v>
      </c>
      <c r="B6" s="39" t="s">
        <v>80</v>
      </c>
    </row>
    <row r="7" spans="1:2" x14ac:dyDescent="0.25">
      <c r="A7" s="93">
        <v>4</v>
      </c>
      <c r="B7" s="94" t="s">
        <v>404</v>
      </c>
    </row>
    <row r="8" spans="1:2" x14ac:dyDescent="0.25">
      <c r="A8" s="39">
        <v>5</v>
      </c>
      <c r="B8" s="94" t="s">
        <v>341</v>
      </c>
    </row>
    <row r="9" spans="1:2" x14ac:dyDescent="0.25">
      <c r="A9" s="39">
        <v>6</v>
      </c>
      <c r="B9" s="94" t="s">
        <v>403</v>
      </c>
    </row>
    <row r="10" spans="1:2" x14ac:dyDescent="0.25">
      <c r="A10" s="93">
        <v>7</v>
      </c>
      <c r="B10" s="39" t="s">
        <v>419</v>
      </c>
    </row>
    <row r="11" spans="1:2" x14ac:dyDescent="0.25">
      <c r="A11" s="39">
        <v>8</v>
      </c>
      <c r="B11" s="39" t="s">
        <v>429</v>
      </c>
    </row>
    <row r="12" spans="1:2" x14ac:dyDescent="0.25">
      <c r="A12" s="39">
        <v>9</v>
      </c>
      <c r="B12" s="39" t="s">
        <v>416</v>
      </c>
    </row>
    <row r="13" spans="1:2" x14ac:dyDescent="0.25">
      <c r="A13" s="93">
        <v>10</v>
      </c>
      <c r="B13" s="39" t="s">
        <v>432</v>
      </c>
    </row>
    <row r="14" spans="1:2" x14ac:dyDescent="0.25">
      <c r="A14" s="94">
        <v>11</v>
      </c>
      <c r="B14" s="94" t="s">
        <v>441</v>
      </c>
    </row>
    <row r="15" spans="1:2" x14ac:dyDescent="0.25">
      <c r="A15" s="94">
        <v>12</v>
      </c>
      <c r="B15" s="94" t="s">
        <v>461</v>
      </c>
    </row>
    <row r="16" spans="1:2" x14ac:dyDescent="0.25">
      <c r="A16" s="94">
        <v>13</v>
      </c>
      <c r="B16" s="94" t="s">
        <v>62</v>
      </c>
    </row>
    <row r="17" spans="1:1" x14ac:dyDescent="0.25">
      <c r="A17" s="39"/>
    </row>
    <row r="18" spans="1:1" x14ac:dyDescent="0.25">
      <c r="A18" s="3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3"/>
  <sheetViews>
    <sheetView zoomScale="142" zoomScaleNormal="142" workbookViewId="0">
      <selection activeCell="B109" sqref="B109"/>
    </sheetView>
  </sheetViews>
  <sheetFormatPr defaultRowHeight="15" x14ac:dyDescent="0.25"/>
  <cols>
    <col min="1" max="1" width="5" customWidth="1"/>
    <col min="2" max="2" width="41.28515625" customWidth="1"/>
    <col min="3" max="3" width="5.85546875" customWidth="1"/>
    <col min="4" max="4" width="5" customWidth="1"/>
    <col min="5" max="5" width="6.42578125" customWidth="1"/>
    <col min="6" max="6" width="5.28515625" customWidth="1"/>
    <col min="7" max="7" width="7.85546875" customWidth="1"/>
    <col min="8" max="8" width="6" customWidth="1"/>
    <col min="9" max="9" width="7" customWidth="1"/>
    <col min="14" max="14" width="5.5703125" customWidth="1"/>
  </cols>
  <sheetData>
    <row r="1" spans="1:14" x14ac:dyDescent="0.25">
      <c r="B1" s="32" t="s">
        <v>292</v>
      </c>
    </row>
    <row r="2" spans="1:14" x14ac:dyDescent="0.25">
      <c r="B2" s="32" t="s">
        <v>471</v>
      </c>
    </row>
    <row r="3" spans="1:14" x14ac:dyDescent="0.25">
      <c r="B3" s="32" t="s">
        <v>470</v>
      </c>
    </row>
    <row r="4" spans="1:14" x14ac:dyDescent="0.25">
      <c r="A4" s="1"/>
      <c r="B4" s="1"/>
      <c r="C4" s="1"/>
      <c r="D4" s="1"/>
      <c r="E4" s="1"/>
      <c r="F4" s="2"/>
      <c r="G4" s="2"/>
      <c r="H4" s="3"/>
      <c r="I4" s="2"/>
      <c r="L4" s="34"/>
      <c r="M4" s="39"/>
      <c r="N4" s="34"/>
    </row>
    <row r="5" spans="1:14" x14ac:dyDescent="0.25">
      <c r="A5" s="4"/>
      <c r="B5" s="4" t="s">
        <v>0</v>
      </c>
      <c r="C5" s="4" t="s">
        <v>1</v>
      </c>
      <c r="D5" s="4" t="s">
        <v>2</v>
      </c>
      <c r="E5" s="5" t="s">
        <v>3</v>
      </c>
      <c r="F5" s="6"/>
      <c r="G5" s="7" t="s">
        <v>24</v>
      </c>
      <c r="H5" s="7" t="s">
        <v>0</v>
      </c>
      <c r="I5" s="7" t="s">
        <v>4</v>
      </c>
    </row>
    <row r="6" spans="1:14" x14ac:dyDescent="0.25">
      <c r="A6" s="8"/>
      <c r="B6" s="8"/>
      <c r="C6" s="8"/>
      <c r="D6" s="8"/>
      <c r="E6" s="9" t="s">
        <v>561</v>
      </c>
      <c r="F6" s="10" t="s">
        <v>0</v>
      </c>
      <c r="G6" s="11" t="s">
        <v>25</v>
      </c>
      <c r="H6" s="11"/>
      <c r="I6" s="11"/>
    </row>
    <row r="7" spans="1:14" x14ac:dyDescent="0.25">
      <c r="A7" s="12" t="s">
        <v>5</v>
      </c>
      <c r="B7" s="12" t="s">
        <v>6</v>
      </c>
      <c r="C7" s="12" t="s">
        <v>7</v>
      </c>
      <c r="D7" s="13" t="s">
        <v>8</v>
      </c>
      <c r="E7" s="13" t="s">
        <v>9</v>
      </c>
      <c r="F7" s="14" t="s">
        <v>10</v>
      </c>
      <c r="G7" s="15" t="s">
        <v>11</v>
      </c>
      <c r="H7" s="15" t="s">
        <v>12</v>
      </c>
      <c r="I7" s="7" t="s">
        <v>13</v>
      </c>
    </row>
    <row r="8" spans="1:14" x14ac:dyDescent="0.25">
      <c r="A8" s="8"/>
      <c r="B8" s="8"/>
      <c r="C8" s="8"/>
      <c r="D8" s="16"/>
      <c r="E8" s="16"/>
      <c r="F8" s="17"/>
      <c r="G8" s="11" t="s">
        <v>14</v>
      </c>
      <c r="H8" s="11" t="s">
        <v>15</v>
      </c>
      <c r="I8" s="11" t="s">
        <v>16</v>
      </c>
    </row>
    <row r="9" spans="1:14" x14ac:dyDescent="0.25">
      <c r="A9" s="12" t="s">
        <v>5</v>
      </c>
      <c r="B9" s="12" t="s">
        <v>85</v>
      </c>
      <c r="C9" s="12"/>
      <c r="D9" s="13"/>
      <c r="E9" s="13"/>
      <c r="F9" s="14"/>
      <c r="G9" s="15"/>
      <c r="H9" s="15"/>
      <c r="I9" s="15"/>
    </row>
    <row r="10" spans="1:14" x14ac:dyDescent="0.25">
      <c r="A10" s="18" t="s">
        <v>17</v>
      </c>
      <c r="B10" s="18" t="s">
        <v>302</v>
      </c>
      <c r="C10" s="18" t="s">
        <v>20</v>
      </c>
      <c r="D10" s="21">
        <v>23</v>
      </c>
      <c r="E10" s="21"/>
      <c r="F10" s="22"/>
      <c r="G10" s="20">
        <f t="shared" ref="G10" si="0">E10*D10</f>
        <v>0</v>
      </c>
      <c r="H10" s="20">
        <f t="shared" ref="H10" si="1">D10*F10</f>
        <v>0</v>
      </c>
      <c r="I10" s="20">
        <f t="shared" ref="I10" si="2">G10+H10</f>
        <v>0</v>
      </c>
    </row>
    <row r="11" spans="1:14" x14ac:dyDescent="0.25">
      <c r="A11" s="18" t="s">
        <v>18</v>
      </c>
      <c r="B11" s="18" t="s">
        <v>303</v>
      </c>
      <c r="C11" s="18" t="s">
        <v>20</v>
      </c>
      <c r="D11" s="21">
        <v>120</v>
      </c>
      <c r="E11" s="13"/>
      <c r="F11" s="14"/>
      <c r="G11" s="20">
        <f t="shared" ref="G11:G31" si="3">E11*D11</f>
        <v>0</v>
      </c>
      <c r="H11" s="20">
        <f t="shared" ref="H11:H31" si="4">D11*F11</f>
        <v>0</v>
      </c>
      <c r="I11" s="20">
        <f t="shared" ref="I11:I31" si="5">G11+H11</f>
        <v>0</v>
      </c>
    </row>
    <row r="12" spans="1:14" x14ac:dyDescent="0.25">
      <c r="A12" s="18" t="s">
        <v>48</v>
      </c>
      <c r="B12" s="18" t="s">
        <v>493</v>
      </c>
      <c r="C12" s="18" t="s">
        <v>20</v>
      </c>
      <c r="D12" s="21">
        <v>46</v>
      </c>
      <c r="E12" s="13"/>
      <c r="F12" s="14"/>
      <c r="G12" s="20">
        <f t="shared" si="3"/>
        <v>0</v>
      </c>
      <c r="H12" s="20">
        <f t="shared" si="4"/>
        <v>0</v>
      </c>
      <c r="I12" s="20">
        <f t="shared" si="5"/>
        <v>0</v>
      </c>
    </row>
    <row r="13" spans="1:14" x14ac:dyDescent="0.25">
      <c r="A13" s="18" t="s">
        <v>117</v>
      </c>
      <c r="B13" s="18" t="s">
        <v>492</v>
      </c>
      <c r="C13" s="18" t="s">
        <v>20</v>
      </c>
      <c r="D13" s="21">
        <v>76</v>
      </c>
      <c r="E13" s="13"/>
      <c r="F13" s="14"/>
      <c r="G13" s="20">
        <f t="shared" si="3"/>
        <v>0</v>
      </c>
      <c r="H13" s="20">
        <f t="shared" si="4"/>
        <v>0</v>
      </c>
      <c r="I13" s="20">
        <f t="shared" si="5"/>
        <v>0</v>
      </c>
    </row>
    <row r="14" spans="1:14" x14ac:dyDescent="0.25">
      <c r="A14" s="18" t="s">
        <v>81</v>
      </c>
      <c r="B14" s="18" t="s">
        <v>294</v>
      </c>
      <c r="C14" s="18" t="s">
        <v>26</v>
      </c>
      <c r="D14" s="21">
        <v>1</v>
      </c>
      <c r="E14" s="13"/>
      <c r="F14" s="14"/>
      <c r="G14" s="20">
        <f t="shared" si="3"/>
        <v>0</v>
      </c>
      <c r="H14" s="20">
        <f t="shared" si="4"/>
        <v>0</v>
      </c>
      <c r="I14" s="20">
        <f t="shared" si="5"/>
        <v>0</v>
      </c>
    </row>
    <row r="15" spans="1:14" x14ac:dyDescent="0.25">
      <c r="A15" s="18" t="s">
        <v>82</v>
      </c>
      <c r="B15" s="18" t="s">
        <v>295</v>
      </c>
      <c r="C15" s="18" t="s">
        <v>26</v>
      </c>
      <c r="D15" s="21">
        <v>1</v>
      </c>
      <c r="E15" s="13"/>
      <c r="F15" s="14"/>
      <c r="G15" s="20">
        <f t="shared" si="3"/>
        <v>0</v>
      </c>
      <c r="H15" s="20">
        <f t="shared" si="4"/>
        <v>0</v>
      </c>
      <c r="I15" s="20">
        <f t="shared" si="5"/>
        <v>0</v>
      </c>
    </row>
    <row r="16" spans="1:14" x14ac:dyDescent="0.25">
      <c r="A16" s="18" t="s">
        <v>86</v>
      </c>
      <c r="B16" s="18" t="s">
        <v>567</v>
      </c>
      <c r="C16" s="18" t="s">
        <v>26</v>
      </c>
      <c r="D16" s="21">
        <v>1</v>
      </c>
      <c r="E16" s="13"/>
      <c r="F16" s="14"/>
      <c r="G16" s="20">
        <f t="shared" si="3"/>
        <v>0</v>
      </c>
      <c r="H16" s="20">
        <f t="shared" si="4"/>
        <v>0</v>
      </c>
      <c r="I16" s="20">
        <f t="shared" si="5"/>
        <v>0</v>
      </c>
      <c r="J16" t="s">
        <v>304</v>
      </c>
    </row>
    <row r="17" spans="1:10" x14ac:dyDescent="0.25">
      <c r="A17" s="18" t="s">
        <v>87</v>
      </c>
      <c r="B17" s="18" t="s">
        <v>296</v>
      </c>
      <c r="C17" s="18" t="s">
        <v>26</v>
      </c>
      <c r="D17" s="21">
        <v>1</v>
      </c>
      <c r="E17" s="13"/>
      <c r="F17" s="14"/>
      <c r="G17" s="20">
        <f t="shared" si="3"/>
        <v>0</v>
      </c>
      <c r="H17" s="20">
        <f t="shared" si="4"/>
        <v>0</v>
      </c>
      <c r="I17" s="20">
        <f t="shared" si="5"/>
        <v>0</v>
      </c>
    </row>
    <row r="18" spans="1:10" x14ac:dyDescent="0.25">
      <c r="A18" s="18" t="s">
        <v>93</v>
      </c>
      <c r="B18" s="18" t="s">
        <v>300</v>
      </c>
      <c r="C18" s="18" t="s">
        <v>26</v>
      </c>
      <c r="D18" s="21">
        <v>1</v>
      </c>
      <c r="E18" s="13"/>
      <c r="F18" s="14"/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10" x14ac:dyDescent="0.25">
      <c r="A19" s="18" t="s">
        <v>148</v>
      </c>
      <c r="B19" s="18" t="s">
        <v>297</v>
      </c>
      <c r="C19" s="18" t="s">
        <v>26</v>
      </c>
      <c r="D19" s="21">
        <v>1</v>
      </c>
      <c r="E19" s="13"/>
      <c r="F19" s="14"/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10" x14ac:dyDescent="0.25">
      <c r="A20" s="18" t="s">
        <v>149</v>
      </c>
      <c r="B20" s="18" t="s">
        <v>312</v>
      </c>
      <c r="C20" s="18" t="s">
        <v>26</v>
      </c>
      <c r="D20" s="21">
        <v>1</v>
      </c>
      <c r="E20" s="13"/>
      <c r="F20" s="14"/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10" x14ac:dyDescent="0.25">
      <c r="A21" s="18" t="s">
        <v>150</v>
      </c>
      <c r="B21" s="18" t="s">
        <v>313</v>
      </c>
      <c r="C21" s="18" t="s">
        <v>26</v>
      </c>
      <c r="D21" s="21">
        <v>1</v>
      </c>
      <c r="E21" s="13"/>
      <c r="F21" s="14"/>
      <c r="G21" s="20">
        <f t="shared" si="3"/>
        <v>0</v>
      </c>
      <c r="H21" s="20">
        <f t="shared" si="4"/>
        <v>0</v>
      </c>
      <c r="I21" s="20">
        <f t="shared" si="5"/>
        <v>0</v>
      </c>
    </row>
    <row r="22" spans="1:10" x14ac:dyDescent="0.25">
      <c r="A22" s="18" t="s">
        <v>151</v>
      </c>
      <c r="B22" s="18" t="s">
        <v>298</v>
      </c>
      <c r="C22" s="18" t="s">
        <v>26</v>
      </c>
      <c r="D22" s="21">
        <v>1</v>
      </c>
      <c r="E22" s="13"/>
      <c r="F22" s="14"/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10" x14ac:dyDescent="0.25">
      <c r="A23" s="18" t="s">
        <v>152</v>
      </c>
      <c r="B23" s="18" t="s">
        <v>305</v>
      </c>
      <c r="C23" s="18" t="s">
        <v>26</v>
      </c>
      <c r="D23" s="21">
        <v>1</v>
      </c>
      <c r="E23" s="13"/>
      <c r="F23" s="14"/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10" x14ac:dyDescent="0.25">
      <c r="A24" s="18" t="s">
        <v>153</v>
      </c>
      <c r="B24" s="18" t="s">
        <v>299</v>
      </c>
      <c r="C24" s="18" t="s">
        <v>26</v>
      </c>
      <c r="D24" s="21">
        <v>1</v>
      </c>
      <c r="E24" s="13"/>
      <c r="F24" s="14"/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10" x14ac:dyDescent="0.25">
      <c r="A25" s="18" t="s">
        <v>195</v>
      </c>
      <c r="B25" s="18" t="s">
        <v>353</v>
      </c>
      <c r="C25" s="18" t="s">
        <v>22</v>
      </c>
      <c r="D25" s="21">
        <v>3</v>
      </c>
      <c r="E25" s="13"/>
      <c r="F25" s="14"/>
      <c r="G25" s="20">
        <f t="shared" si="3"/>
        <v>0</v>
      </c>
      <c r="H25" s="20">
        <f t="shared" si="4"/>
        <v>0</v>
      </c>
      <c r="I25" s="20">
        <f t="shared" si="5"/>
        <v>0</v>
      </c>
    </row>
    <row r="26" spans="1:10" x14ac:dyDescent="0.25">
      <c r="A26" s="18" t="s">
        <v>198</v>
      </c>
      <c r="B26" s="18" t="s">
        <v>306</v>
      </c>
      <c r="C26" s="18" t="s">
        <v>22</v>
      </c>
      <c r="D26" s="21">
        <v>1</v>
      </c>
      <c r="E26" s="13"/>
      <c r="F26" s="14"/>
      <c r="G26" s="20">
        <f t="shared" si="3"/>
        <v>0</v>
      </c>
      <c r="H26" s="20">
        <f t="shared" si="4"/>
        <v>0</v>
      </c>
      <c r="I26" s="20">
        <f t="shared" si="5"/>
        <v>0</v>
      </c>
      <c r="J26" t="s">
        <v>307</v>
      </c>
    </row>
    <row r="27" spans="1:10" x14ac:dyDescent="0.25">
      <c r="A27" s="40" t="s">
        <v>314</v>
      </c>
      <c r="B27" s="18" t="s">
        <v>301</v>
      </c>
      <c r="C27" s="18" t="s">
        <v>22</v>
      </c>
      <c r="D27" s="21">
        <v>1</v>
      </c>
      <c r="E27" s="13"/>
      <c r="F27" s="14"/>
      <c r="G27" s="20">
        <f t="shared" si="3"/>
        <v>0</v>
      </c>
      <c r="H27" s="20">
        <f t="shared" si="4"/>
        <v>0</v>
      </c>
      <c r="I27" s="20">
        <f t="shared" si="5"/>
        <v>0</v>
      </c>
    </row>
    <row r="28" spans="1:10" x14ac:dyDescent="0.25">
      <c r="A28" s="40" t="s">
        <v>315</v>
      </c>
      <c r="B28" s="18" t="s">
        <v>308</v>
      </c>
      <c r="C28" s="18" t="s">
        <v>22</v>
      </c>
      <c r="D28" s="21">
        <v>1</v>
      </c>
      <c r="E28" s="13"/>
      <c r="F28" s="14"/>
      <c r="G28" s="20">
        <f t="shared" si="3"/>
        <v>0</v>
      </c>
      <c r="H28" s="20">
        <f t="shared" si="4"/>
        <v>0</v>
      </c>
      <c r="I28" s="20">
        <f t="shared" si="5"/>
        <v>0</v>
      </c>
    </row>
    <row r="29" spans="1:10" x14ac:dyDescent="0.25">
      <c r="A29" s="40" t="s">
        <v>316</v>
      </c>
      <c r="B29" s="18" t="s">
        <v>378</v>
      </c>
      <c r="C29" s="18" t="s">
        <v>26</v>
      </c>
      <c r="D29" s="21">
        <v>1</v>
      </c>
      <c r="E29" s="13"/>
      <c r="F29" s="14"/>
      <c r="G29" s="20">
        <f t="shared" si="3"/>
        <v>0</v>
      </c>
      <c r="H29" s="20">
        <f t="shared" si="4"/>
        <v>0</v>
      </c>
      <c r="I29" s="20">
        <f t="shared" si="5"/>
        <v>0</v>
      </c>
    </row>
    <row r="30" spans="1:10" x14ac:dyDescent="0.25">
      <c r="A30" s="18" t="s">
        <v>317</v>
      </c>
      <c r="B30" s="18" t="s">
        <v>293</v>
      </c>
      <c r="C30" s="18" t="s">
        <v>20</v>
      </c>
      <c r="D30" s="21">
        <v>120</v>
      </c>
      <c r="E30" s="13"/>
      <c r="F30" s="14"/>
      <c r="G30" s="20">
        <f t="shared" si="3"/>
        <v>0</v>
      </c>
      <c r="H30" s="20">
        <f t="shared" si="4"/>
        <v>0</v>
      </c>
      <c r="I30" s="20">
        <f t="shared" si="5"/>
        <v>0</v>
      </c>
    </row>
    <row r="31" spans="1:10" x14ac:dyDescent="0.25">
      <c r="A31" s="40" t="s">
        <v>354</v>
      </c>
      <c r="B31" s="18" t="s">
        <v>494</v>
      </c>
      <c r="C31" s="18" t="s">
        <v>26</v>
      </c>
      <c r="D31" s="21">
        <v>1</v>
      </c>
      <c r="E31" s="13"/>
      <c r="F31" s="14"/>
      <c r="G31" s="20">
        <f t="shared" si="3"/>
        <v>0</v>
      </c>
      <c r="H31" s="20">
        <f t="shared" si="4"/>
        <v>0</v>
      </c>
      <c r="I31" s="20">
        <f t="shared" si="5"/>
        <v>0</v>
      </c>
    </row>
    <row r="32" spans="1:10" x14ac:dyDescent="0.25">
      <c r="A32" s="18"/>
      <c r="B32" s="31" t="s">
        <v>228</v>
      </c>
      <c r="C32" s="18"/>
      <c r="D32" s="21"/>
      <c r="E32" s="13"/>
      <c r="F32" s="14"/>
      <c r="G32" s="15">
        <f>SUM(G10:G31)</f>
        <v>0</v>
      </c>
      <c r="H32" s="15">
        <f>SUM(H10:H31)</f>
        <v>0</v>
      </c>
      <c r="I32" s="15">
        <f>SUM(I10:I31)</f>
        <v>0</v>
      </c>
    </row>
    <row r="33" spans="1:10" x14ac:dyDescent="0.25">
      <c r="A33" s="18"/>
      <c r="B33" s="18"/>
      <c r="C33" s="12"/>
      <c r="D33" s="13"/>
      <c r="E33" s="13"/>
      <c r="F33" s="14"/>
      <c r="G33" s="15"/>
      <c r="H33" s="15"/>
      <c r="I33" s="15"/>
    </row>
    <row r="34" spans="1:10" x14ac:dyDescent="0.25">
      <c r="A34" s="12" t="s">
        <v>6</v>
      </c>
      <c r="B34" s="12" t="s">
        <v>337</v>
      </c>
      <c r="C34" s="12"/>
      <c r="D34" s="13"/>
      <c r="E34" s="13"/>
      <c r="F34" s="14"/>
      <c r="G34" s="15"/>
      <c r="H34" s="15"/>
      <c r="I34" s="15"/>
    </row>
    <row r="35" spans="1:10" x14ac:dyDescent="0.25">
      <c r="A35" s="18" t="s">
        <v>19</v>
      </c>
      <c r="B35" s="18" t="s">
        <v>477</v>
      </c>
      <c r="C35" s="18" t="s">
        <v>20</v>
      </c>
      <c r="D35" s="21">
        <v>45</v>
      </c>
      <c r="E35" s="21"/>
      <c r="F35" s="22"/>
      <c r="G35" s="20">
        <f t="shared" ref="G35" si="6">D35*E35</f>
        <v>0</v>
      </c>
      <c r="H35" s="20">
        <f t="shared" ref="H35" si="7">D35*F35</f>
        <v>0</v>
      </c>
      <c r="I35" s="20">
        <f t="shared" ref="I35" si="8">G35+H35</f>
        <v>0</v>
      </c>
      <c r="J35" t="s">
        <v>311</v>
      </c>
    </row>
    <row r="36" spans="1:10" x14ac:dyDescent="0.25">
      <c r="A36" s="18" t="s">
        <v>63</v>
      </c>
      <c r="B36" s="18" t="s">
        <v>476</v>
      </c>
      <c r="C36" s="18" t="s">
        <v>26</v>
      </c>
      <c r="D36" s="21">
        <v>1</v>
      </c>
      <c r="E36" s="21"/>
      <c r="F36" s="22"/>
      <c r="G36" s="20">
        <f t="shared" ref="G36:G62" si="9">D36*E36</f>
        <v>0</v>
      </c>
      <c r="H36" s="20">
        <f t="shared" ref="H36:H62" si="10">D36*F36</f>
        <v>0</v>
      </c>
      <c r="I36" s="20">
        <f t="shared" ref="I36:I62" si="11">G36+H36</f>
        <v>0</v>
      </c>
      <c r="J36" t="s">
        <v>665</v>
      </c>
    </row>
    <row r="37" spans="1:10" x14ac:dyDescent="0.25">
      <c r="A37" s="18" t="s">
        <v>118</v>
      </c>
      <c r="B37" s="18" t="s">
        <v>310</v>
      </c>
      <c r="C37" s="18" t="s">
        <v>309</v>
      </c>
      <c r="D37" s="21">
        <v>2</v>
      </c>
      <c r="E37" s="21"/>
      <c r="F37" s="22"/>
      <c r="G37" s="20">
        <f t="shared" si="9"/>
        <v>0</v>
      </c>
      <c r="H37" s="20">
        <f t="shared" si="10"/>
        <v>0</v>
      </c>
      <c r="I37" s="20">
        <f t="shared" si="11"/>
        <v>0</v>
      </c>
    </row>
    <row r="38" spans="1:10" x14ac:dyDescent="0.25">
      <c r="A38" s="18" t="s">
        <v>64</v>
      </c>
      <c r="B38" s="18" t="s">
        <v>320</v>
      </c>
      <c r="C38" s="18" t="s">
        <v>20</v>
      </c>
      <c r="D38" s="21">
        <v>76</v>
      </c>
      <c r="E38" s="21"/>
      <c r="F38" s="22"/>
      <c r="G38" s="20">
        <f t="shared" si="9"/>
        <v>0</v>
      </c>
      <c r="H38" s="20">
        <f t="shared" si="10"/>
        <v>0</v>
      </c>
      <c r="I38" s="20">
        <f t="shared" si="11"/>
        <v>0</v>
      </c>
    </row>
    <row r="39" spans="1:10" x14ac:dyDescent="0.25">
      <c r="A39" s="18" t="s">
        <v>119</v>
      </c>
      <c r="B39" s="18" t="s">
        <v>319</v>
      </c>
      <c r="C39" s="18" t="s">
        <v>21</v>
      </c>
      <c r="D39" s="21">
        <v>44</v>
      </c>
      <c r="E39" s="21"/>
      <c r="F39" s="22"/>
      <c r="G39" s="20">
        <f t="shared" si="9"/>
        <v>0</v>
      </c>
      <c r="H39" s="20">
        <f t="shared" si="10"/>
        <v>0</v>
      </c>
      <c r="I39" s="20">
        <f t="shared" si="11"/>
        <v>0</v>
      </c>
      <c r="J39" t="s">
        <v>318</v>
      </c>
    </row>
    <row r="40" spans="1:10" x14ac:dyDescent="0.25">
      <c r="A40" s="18" t="s">
        <v>120</v>
      </c>
      <c r="B40" s="18" t="s">
        <v>321</v>
      </c>
      <c r="C40" s="18" t="s">
        <v>20</v>
      </c>
      <c r="D40" s="21">
        <v>120</v>
      </c>
      <c r="E40" s="21"/>
      <c r="F40" s="22"/>
      <c r="G40" s="20">
        <f t="shared" si="9"/>
        <v>0</v>
      </c>
      <c r="H40" s="20">
        <f t="shared" si="10"/>
        <v>0</v>
      </c>
      <c r="I40" s="20">
        <f t="shared" si="11"/>
        <v>0</v>
      </c>
    </row>
    <row r="41" spans="1:10" x14ac:dyDescent="0.25">
      <c r="A41" s="18" t="s">
        <v>121</v>
      </c>
      <c r="B41" s="18" t="s">
        <v>322</v>
      </c>
      <c r="C41" s="18" t="s">
        <v>20</v>
      </c>
      <c r="D41" s="21">
        <v>120</v>
      </c>
      <c r="E41" s="21"/>
      <c r="F41" s="22"/>
      <c r="G41" s="20">
        <f t="shared" si="9"/>
        <v>0</v>
      </c>
      <c r="H41" s="20">
        <f t="shared" si="10"/>
        <v>0</v>
      </c>
      <c r="I41" s="20">
        <f t="shared" si="11"/>
        <v>0</v>
      </c>
    </row>
    <row r="42" spans="1:10" x14ac:dyDescent="0.25">
      <c r="A42" s="18" t="s">
        <v>122</v>
      </c>
      <c r="B42" s="18" t="s">
        <v>323</v>
      </c>
      <c r="C42" s="18" t="s">
        <v>20</v>
      </c>
      <c r="D42" s="21">
        <v>120</v>
      </c>
      <c r="E42" s="21"/>
      <c r="F42" s="22"/>
      <c r="G42" s="20">
        <f t="shared" si="9"/>
        <v>0</v>
      </c>
      <c r="H42" s="20">
        <f t="shared" si="10"/>
        <v>0</v>
      </c>
      <c r="I42" s="20">
        <f t="shared" si="11"/>
        <v>0</v>
      </c>
    </row>
    <row r="43" spans="1:10" x14ac:dyDescent="0.25">
      <c r="A43" s="18" t="s">
        <v>123</v>
      </c>
      <c r="B43" s="18" t="s">
        <v>324</v>
      </c>
      <c r="C43" s="18" t="s">
        <v>20</v>
      </c>
      <c r="D43" s="21">
        <v>120</v>
      </c>
      <c r="E43" s="21"/>
      <c r="F43" s="22"/>
      <c r="G43" s="20">
        <f t="shared" si="9"/>
        <v>0</v>
      </c>
      <c r="H43" s="20">
        <f t="shared" si="10"/>
        <v>0</v>
      </c>
      <c r="I43" s="20">
        <f t="shared" si="11"/>
        <v>0</v>
      </c>
    </row>
    <row r="44" spans="1:10" x14ac:dyDescent="0.25">
      <c r="A44" s="18" t="s">
        <v>124</v>
      </c>
      <c r="B44" s="18" t="s">
        <v>475</v>
      </c>
      <c r="C44" s="18" t="s">
        <v>21</v>
      </c>
      <c r="D44" s="21">
        <v>4.5</v>
      </c>
      <c r="E44" s="21"/>
      <c r="F44" s="22"/>
      <c r="G44" s="20">
        <f t="shared" si="9"/>
        <v>0</v>
      </c>
      <c r="H44" s="20">
        <f t="shared" si="10"/>
        <v>0</v>
      </c>
      <c r="I44" s="20">
        <f t="shared" si="11"/>
        <v>0</v>
      </c>
      <c r="J44" s="38"/>
    </row>
    <row r="45" spans="1:10" x14ac:dyDescent="0.25">
      <c r="A45" s="18" t="s">
        <v>125</v>
      </c>
      <c r="B45" s="18" t="s">
        <v>379</v>
      </c>
      <c r="C45" s="18" t="s">
        <v>21</v>
      </c>
      <c r="D45" s="21">
        <v>7</v>
      </c>
      <c r="E45" s="21"/>
      <c r="F45" s="22"/>
      <c r="G45" s="20">
        <f t="shared" si="9"/>
        <v>0</v>
      </c>
      <c r="H45" s="20">
        <f t="shared" si="10"/>
        <v>0</v>
      </c>
      <c r="I45" s="20">
        <f t="shared" si="11"/>
        <v>0</v>
      </c>
    </row>
    <row r="46" spans="1:10" x14ac:dyDescent="0.25">
      <c r="A46" s="18" t="s">
        <v>325</v>
      </c>
      <c r="B46" s="18" t="s">
        <v>329</v>
      </c>
      <c r="C46" s="18" t="s">
        <v>309</v>
      </c>
      <c r="D46" s="90">
        <v>1</v>
      </c>
      <c r="E46" s="19"/>
      <c r="F46" s="20"/>
      <c r="G46" s="20">
        <f t="shared" si="9"/>
        <v>0</v>
      </c>
      <c r="H46" s="20">
        <f t="shared" si="10"/>
        <v>0</v>
      </c>
      <c r="I46" s="20">
        <f t="shared" si="11"/>
        <v>0</v>
      </c>
      <c r="J46" t="s">
        <v>326</v>
      </c>
    </row>
    <row r="47" spans="1:10" x14ac:dyDescent="0.25">
      <c r="A47" s="18" t="s">
        <v>126</v>
      </c>
      <c r="B47" s="18" t="s">
        <v>478</v>
      </c>
      <c r="C47" s="18" t="s">
        <v>20</v>
      </c>
      <c r="D47" s="18">
        <v>14</v>
      </c>
      <c r="E47" s="19"/>
      <c r="F47" s="20"/>
      <c r="G47" s="20">
        <f t="shared" si="9"/>
        <v>0</v>
      </c>
      <c r="H47" s="20">
        <f t="shared" si="10"/>
        <v>0</v>
      </c>
      <c r="I47" s="20">
        <f t="shared" si="11"/>
        <v>0</v>
      </c>
    </row>
    <row r="48" spans="1:10" x14ac:dyDescent="0.25">
      <c r="A48" s="18" t="s">
        <v>158</v>
      </c>
      <c r="B48" s="18" t="s">
        <v>331</v>
      </c>
      <c r="C48" s="18" t="s">
        <v>309</v>
      </c>
      <c r="D48" s="18">
        <v>1</v>
      </c>
      <c r="E48" s="19"/>
      <c r="F48" s="20"/>
      <c r="G48" s="20">
        <f t="shared" si="9"/>
        <v>0</v>
      </c>
      <c r="H48" s="20">
        <f t="shared" si="10"/>
        <v>0</v>
      </c>
      <c r="I48" s="20">
        <f t="shared" si="11"/>
        <v>0</v>
      </c>
      <c r="J48" t="s">
        <v>666</v>
      </c>
    </row>
    <row r="49" spans="1:10" x14ac:dyDescent="0.25">
      <c r="A49" s="18" t="s">
        <v>196</v>
      </c>
      <c r="B49" s="18" t="s">
        <v>667</v>
      </c>
      <c r="C49" s="18" t="s">
        <v>20</v>
      </c>
      <c r="D49" s="18">
        <v>6</v>
      </c>
      <c r="E49" s="19"/>
      <c r="F49" s="20"/>
      <c r="G49" s="20">
        <f t="shared" si="9"/>
        <v>0</v>
      </c>
      <c r="H49" s="20">
        <f t="shared" si="10"/>
        <v>0</v>
      </c>
      <c r="I49" s="20">
        <f t="shared" si="11"/>
        <v>0</v>
      </c>
    </row>
    <row r="50" spans="1:10" x14ac:dyDescent="0.25">
      <c r="A50" s="18" t="s">
        <v>266</v>
      </c>
      <c r="B50" s="18" t="s">
        <v>327</v>
      </c>
      <c r="C50" s="18" t="s">
        <v>20</v>
      </c>
      <c r="D50" s="18">
        <v>27</v>
      </c>
      <c r="E50" s="19"/>
      <c r="F50" s="20"/>
      <c r="G50" s="20">
        <f t="shared" si="9"/>
        <v>0</v>
      </c>
      <c r="H50" s="20">
        <f t="shared" si="10"/>
        <v>0</v>
      </c>
      <c r="I50" s="20">
        <f t="shared" si="11"/>
        <v>0</v>
      </c>
      <c r="J50" t="s">
        <v>328</v>
      </c>
    </row>
    <row r="51" spans="1:10" x14ac:dyDescent="0.25">
      <c r="A51" s="18" t="s">
        <v>332</v>
      </c>
      <c r="B51" s="18" t="s">
        <v>491</v>
      </c>
      <c r="C51" s="18" t="s">
        <v>20</v>
      </c>
      <c r="D51" s="18">
        <v>23</v>
      </c>
      <c r="E51" s="19"/>
      <c r="F51" s="20"/>
      <c r="G51" s="20">
        <f t="shared" si="9"/>
        <v>0</v>
      </c>
      <c r="H51" s="20">
        <f t="shared" si="10"/>
        <v>0</v>
      </c>
      <c r="I51" s="20">
        <f t="shared" si="11"/>
        <v>0</v>
      </c>
    </row>
    <row r="52" spans="1:10" x14ac:dyDescent="0.25">
      <c r="A52" s="40" t="s">
        <v>333</v>
      </c>
      <c r="B52" s="18" t="s">
        <v>346</v>
      </c>
      <c r="C52" s="18" t="s">
        <v>20</v>
      </c>
      <c r="D52" s="18">
        <v>33</v>
      </c>
      <c r="E52" s="19"/>
      <c r="F52" s="20"/>
      <c r="G52" s="20">
        <f t="shared" si="9"/>
        <v>0</v>
      </c>
      <c r="H52" s="20">
        <f t="shared" si="10"/>
        <v>0</v>
      </c>
      <c r="I52" s="20">
        <f t="shared" si="11"/>
        <v>0</v>
      </c>
    </row>
    <row r="53" spans="1:10" x14ac:dyDescent="0.25">
      <c r="A53" s="40" t="s">
        <v>334</v>
      </c>
      <c r="B53" s="18" t="s">
        <v>357</v>
      </c>
      <c r="C53" s="18" t="s">
        <v>20</v>
      </c>
      <c r="D53" s="18">
        <v>60</v>
      </c>
      <c r="E53" s="19"/>
      <c r="F53" s="20"/>
      <c r="G53" s="20">
        <f t="shared" si="9"/>
        <v>0</v>
      </c>
      <c r="H53" s="20">
        <f t="shared" si="10"/>
        <v>0</v>
      </c>
      <c r="I53" s="20">
        <f t="shared" si="11"/>
        <v>0</v>
      </c>
    </row>
    <row r="54" spans="1:10" x14ac:dyDescent="0.25">
      <c r="A54" s="18" t="s">
        <v>335</v>
      </c>
      <c r="B54" s="18" t="s">
        <v>330</v>
      </c>
      <c r="C54" s="18" t="s">
        <v>20</v>
      </c>
      <c r="D54" s="90">
        <v>90</v>
      </c>
      <c r="E54" s="19"/>
      <c r="F54" s="20"/>
      <c r="G54" s="20">
        <f t="shared" si="9"/>
        <v>0</v>
      </c>
      <c r="H54" s="20">
        <f t="shared" si="10"/>
        <v>0</v>
      </c>
      <c r="I54" s="20">
        <f t="shared" si="11"/>
        <v>0</v>
      </c>
    </row>
    <row r="55" spans="1:10" x14ac:dyDescent="0.25">
      <c r="A55" s="18" t="s">
        <v>336</v>
      </c>
      <c r="B55" s="18" t="s">
        <v>264</v>
      </c>
      <c r="C55" s="18" t="s">
        <v>20</v>
      </c>
      <c r="D55" s="18">
        <v>90</v>
      </c>
      <c r="E55" s="19"/>
      <c r="F55" s="20"/>
      <c r="G55" s="20">
        <f t="shared" si="9"/>
        <v>0</v>
      </c>
      <c r="H55" s="20">
        <f t="shared" si="10"/>
        <v>0</v>
      </c>
      <c r="I55" s="20">
        <f t="shared" si="11"/>
        <v>0</v>
      </c>
    </row>
    <row r="56" spans="1:10" x14ac:dyDescent="0.25">
      <c r="A56" s="40" t="s">
        <v>348</v>
      </c>
      <c r="B56" s="18" t="s">
        <v>345</v>
      </c>
      <c r="C56" s="18" t="s">
        <v>20</v>
      </c>
      <c r="D56" s="18">
        <v>15</v>
      </c>
      <c r="E56" s="19"/>
      <c r="F56" s="20"/>
      <c r="G56" s="20">
        <f t="shared" si="9"/>
        <v>0</v>
      </c>
      <c r="H56" s="20">
        <f t="shared" si="10"/>
        <v>0</v>
      </c>
      <c r="I56" s="20">
        <f t="shared" si="11"/>
        <v>0</v>
      </c>
    </row>
    <row r="57" spans="1:10" x14ac:dyDescent="0.25">
      <c r="A57" s="40" t="s">
        <v>355</v>
      </c>
      <c r="B57" s="18" t="s">
        <v>344</v>
      </c>
      <c r="C57" s="18" t="s">
        <v>20</v>
      </c>
      <c r="D57" s="18">
        <v>30</v>
      </c>
      <c r="E57" s="19"/>
      <c r="F57" s="20"/>
      <c r="G57" s="20">
        <f t="shared" si="9"/>
        <v>0</v>
      </c>
      <c r="H57" s="20">
        <f t="shared" si="10"/>
        <v>0</v>
      </c>
      <c r="I57" s="20">
        <f t="shared" si="11"/>
        <v>0</v>
      </c>
    </row>
    <row r="58" spans="1:10" x14ac:dyDescent="0.25">
      <c r="A58" s="18" t="s">
        <v>361</v>
      </c>
      <c r="B58" s="18" t="s">
        <v>356</v>
      </c>
      <c r="C58" s="18" t="s">
        <v>20</v>
      </c>
      <c r="D58" s="18">
        <v>24</v>
      </c>
      <c r="E58" s="19"/>
      <c r="F58" s="20"/>
      <c r="G58" s="20">
        <f t="shared" si="9"/>
        <v>0</v>
      </c>
      <c r="H58" s="20">
        <f t="shared" si="10"/>
        <v>0</v>
      </c>
      <c r="I58" s="20">
        <f t="shared" si="11"/>
        <v>0</v>
      </c>
      <c r="J58" t="s">
        <v>359</v>
      </c>
    </row>
    <row r="59" spans="1:10" x14ac:dyDescent="0.25">
      <c r="A59" s="40" t="s">
        <v>370</v>
      </c>
      <c r="B59" s="18" t="s">
        <v>358</v>
      </c>
      <c r="C59" s="18" t="s">
        <v>20</v>
      </c>
      <c r="D59" s="18">
        <v>50</v>
      </c>
      <c r="E59" s="19"/>
      <c r="F59" s="20"/>
      <c r="G59" s="20">
        <f t="shared" si="9"/>
        <v>0</v>
      </c>
      <c r="H59" s="20">
        <f t="shared" si="10"/>
        <v>0</v>
      </c>
      <c r="I59" s="20">
        <f t="shared" si="11"/>
        <v>0</v>
      </c>
      <c r="J59" t="s">
        <v>360</v>
      </c>
    </row>
    <row r="60" spans="1:10" x14ac:dyDescent="0.25">
      <c r="A60" s="18" t="s">
        <v>445</v>
      </c>
      <c r="B60" s="18" t="s">
        <v>481</v>
      </c>
      <c r="C60" s="18" t="s">
        <v>22</v>
      </c>
      <c r="D60" s="18">
        <v>1</v>
      </c>
      <c r="E60" s="19"/>
      <c r="F60" s="20"/>
      <c r="G60" s="20">
        <f t="shared" si="9"/>
        <v>0</v>
      </c>
      <c r="H60" s="20">
        <f t="shared" si="10"/>
        <v>0</v>
      </c>
      <c r="I60" s="20">
        <f t="shared" si="11"/>
        <v>0</v>
      </c>
    </row>
    <row r="61" spans="1:10" x14ac:dyDescent="0.25">
      <c r="A61" s="18" t="s">
        <v>479</v>
      </c>
      <c r="B61" s="18" t="s">
        <v>490</v>
      </c>
      <c r="C61" s="18" t="s">
        <v>20</v>
      </c>
      <c r="D61" s="18">
        <v>14</v>
      </c>
      <c r="E61" s="19"/>
      <c r="F61" s="20"/>
      <c r="G61" s="20">
        <f t="shared" si="9"/>
        <v>0</v>
      </c>
      <c r="H61" s="20">
        <f t="shared" si="10"/>
        <v>0</v>
      </c>
      <c r="I61" s="20">
        <f t="shared" si="11"/>
        <v>0</v>
      </c>
    </row>
    <row r="62" spans="1:10" x14ac:dyDescent="0.25">
      <c r="A62" s="18" t="s">
        <v>480</v>
      </c>
      <c r="B62" s="18" t="s">
        <v>496</v>
      </c>
      <c r="C62" s="18" t="s">
        <v>21</v>
      </c>
      <c r="D62" s="18">
        <v>9</v>
      </c>
      <c r="E62" s="19"/>
      <c r="F62" s="20"/>
      <c r="G62" s="20">
        <f t="shared" si="9"/>
        <v>0</v>
      </c>
      <c r="H62" s="20">
        <f t="shared" si="10"/>
        <v>0</v>
      </c>
      <c r="I62" s="20">
        <f t="shared" si="11"/>
        <v>0</v>
      </c>
      <c r="J62" t="s">
        <v>495</v>
      </c>
    </row>
    <row r="63" spans="1:10" x14ac:dyDescent="0.25">
      <c r="A63" s="18"/>
      <c r="B63" s="31" t="s">
        <v>228</v>
      </c>
      <c r="C63" s="18"/>
      <c r="D63" s="18"/>
      <c r="E63" s="19"/>
      <c r="F63" s="20"/>
      <c r="G63" s="15">
        <f>SUM(G35:G62)</f>
        <v>0</v>
      </c>
      <c r="H63" s="15">
        <f>SUM(H35:H62)</f>
        <v>0</v>
      </c>
      <c r="I63" s="15">
        <f>SUM(I35:I62)</f>
        <v>0</v>
      </c>
    </row>
    <row r="64" spans="1:10" x14ac:dyDescent="0.25">
      <c r="A64" s="18"/>
      <c r="B64" s="18"/>
      <c r="C64" s="18"/>
      <c r="D64" s="18"/>
      <c r="E64" s="19"/>
      <c r="F64" s="20"/>
      <c r="G64" s="20"/>
      <c r="H64" s="20"/>
      <c r="I64" s="20"/>
    </row>
    <row r="65" spans="1:10" x14ac:dyDescent="0.25">
      <c r="A65" s="18"/>
      <c r="B65" s="18"/>
      <c r="C65" s="18"/>
      <c r="D65" s="21"/>
      <c r="E65" s="23"/>
      <c r="F65" s="22"/>
      <c r="G65" s="20"/>
      <c r="H65" s="20"/>
      <c r="I65" s="20"/>
    </row>
    <row r="66" spans="1:10" x14ac:dyDescent="0.25">
      <c r="A66" s="12" t="s">
        <v>7</v>
      </c>
      <c r="B66" s="12" t="s">
        <v>80</v>
      </c>
      <c r="C66" s="24"/>
      <c r="D66" s="25"/>
      <c r="E66" s="25"/>
      <c r="F66" s="26"/>
      <c r="G66" s="27"/>
      <c r="H66" s="20"/>
      <c r="I66" s="20"/>
    </row>
    <row r="67" spans="1:10" x14ac:dyDescent="0.25">
      <c r="A67" s="18" t="s">
        <v>27</v>
      </c>
      <c r="B67" s="18" t="s">
        <v>350</v>
      </c>
      <c r="C67" s="18" t="s">
        <v>22</v>
      </c>
      <c r="D67" s="21">
        <v>4</v>
      </c>
      <c r="E67" s="21"/>
      <c r="F67" s="22"/>
      <c r="G67" s="20">
        <f t="shared" ref="G67" si="12">E67*D67</f>
        <v>0</v>
      </c>
      <c r="H67" s="20">
        <f t="shared" ref="H67" si="13">D67*F67</f>
        <v>0</v>
      </c>
      <c r="I67" s="20">
        <f t="shared" ref="I67" si="14">G67+H67</f>
        <v>0</v>
      </c>
    </row>
    <row r="68" spans="1:10" x14ac:dyDescent="0.25">
      <c r="A68" s="18"/>
      <c r="B68" s="33" t="s">
        <v>351</v>
      </c>
      <c r="C68" s="18" t="s">
        <v>26</v>
      </c>
      <c r="D68" s="21">
        <v>1</v>
      </c>
      <c r="E68" s="21"/>
      <c r="F68" s="22"/>
      <c r="G68" s="20">
        <f t="shared" ref="G68:G85" si="15">E68*D68</f>
        <v>0</v>
      </c>
      <c r="H68" s="20">
        <f t="shared" ref="H68:H85" si="16">D68*F68</f>
        <v>0</v>
      </c>
      <c r="I68" s="20">
        <f t="shared" ref="I68:I85" si="17">G68+H68</f>
        <v>0</v>
      </c>
    </row>
    <row r="69" spans="1:10" x14ac:dyDescent="0.25">
      <c r="A69" s="18" t="s">
        <v>28</v>
      </c>
      <c r="B69" s="18" t="s">
        <v>352</v>
      </c>
      <c r="C69" s="18" t="s">
        <v>22</v>
      </c>
      <c r="D69" s="21">
        <v>3</v>
      </c>
      <c r="E69" s="21"/>
      <c r="F69" s="22"/>
      <c r="G69" s="20">
        <f t="shared" si="15"/>
        <v>0</v>
      </c>
      <c r="H69" s="20">
        <f t="shared" si="16"/>
        <v>0</v>
      </c>
      <c r="I69" s="20">
        <f t="shared" si="17"/>
        <v>0</v>
      </c>
    </row>
    <row r="70" spans="1:10" x14ac:dyDescent="0.25">
      <c r="A70" s="18" t="s">
        <v>29</v>
      </c>
      <c r="B70" s="18" t="s">
        <v>498</v>
      </c>
      <c r="C70" s="18" t="s">
        <v>22</v>
      </c>
      <c r="D70" s="21">
        <v>9</v>
      </c>
      <c r="E70" s="23"/>
      <c r="F70" s="22"/>
      <c r="G70" s="20">
        <f t="shared" si="15"/>
        <v>0</v>
      </c>
      <c r="H70" s="20">
        <f t="shared" si="16"/>
        <v>0</v>
      </c>
      <c r="I70" s="20">
        <f t="shared" si="17"/>
        <v>0</v>
      </c>
    </row>
    <row r="71" spans="1:10" x14ac:dyDescent="0.25">
      <c r="A71" s="18"/>
      <c r="B71" s="33" t="s">
        <v>363</v>
      </c>
      <c r="C71" s="18" t="s">
        <v>26</v>
      </c>
      <c r="D71" s="21">
        <v>1</v>
      </c>
      <c r="E71" s="23"/>
      <c r="F71" s="22"/>
      <c r="G71" s="20">
        <f t="shared" si="15"/>
        <v>0</v>
      </c>
      <c r="H71" s="20">
        <f t="shared" si="16"/>
        <v>0</v>
      </c>
      <c r="I71" s="20">
        <f t="shared" si="17"/>
        <v>0</v>
      </c>
    </row>
    <row r="72" spans="1:10" x14ac:dyDescent="0.25">
      <c r="A72" s="18" t="s">
        <v>127</v>
      </c>
      <c r="B72" s="18" t="s">
        <v>501</v>
      </c>
      <c r="C72" s="18" t="s">
        <v>22</v>
      </c>
      <c r="D72" s="21">
        <v>2</v>
      </c>
      <c r="E72" s="23"/>
      <c r="F72" s="22"/>
      <c r="G72" s="20">
        <f t="shared" si="15"/>
        <v>0</v>
      </c>
      <c r="H72" s="20">
        <f t="shared" si="16"/>
        <v>0</v>
      </c>
      <c r="I72" s="20">
        <f t="shared" si="17"/>
        <v>0</v>
      </c>
    </row>
    <row r="73" spans="1:10" x14ac:dyDescent="0.25">
      <c r="A73" s="18"/>
      <c r="B73" s="33" t="s">
        <v>497</v>
      </c>
      <c r="C73" s="18" t="s">
        <v>22</v>
      </c>
      <c r="D73" s="21">
        <v>1</v>
      </c>
      <c r="E73" s="23"/>
      <c r="F73" s="22"/>
      <c r="G73" s="20">
        <f t="shared" si="15"/>
        <v>0</v>
      </c>
      <c r="H73" s="20">
        <f t="shared" si="16"/>
        <v>0</v>
      </c>
      <c r="I73" s="20">
        <f t="shared" si="17"/>
        <v>0</v>
      </c>
    </row>
    <row r="74" spans="1:10" x14ac:dyDescent="0.25">
      <c r="A74" s="18" t="s">
        <v>30</v>
      </c>
      <c r="B74" s="35" t="s">
        <v>502</v>
      </c>
      <c r="C74" s="18" t="s">
        <v>22</v>
      </c>
      <c r="D74" s="21">
        <v>1</v>
      </c>
      <c r="E74" s="21"/>
      <c r="F74" s="22"/>
      <c r="G74" s="20">
        <f t="shared" si="15"/>
        <v>0</v>
      </c>
      <c r="H74" s="20">
        <f t="shared" si="16"/>
        <v>0</v>
      </c>
      <c r="I74" s="20">
        <f t="shared" si="17"/>
        <v>0</v>
      </c>
    </row>
    <row r="75" spans="1:10" x14ac:dyDescent="0.25">
      <c r="A75" s="18"/>
      <c r="B75" s="88" t="s">
        <v>364</v>
      </c>
      <c r="C75" s="18" t="s">
        <v>22</v>
      </c>
      <c r="D75" s="21">
        <v>1</v>
      </c>
      <c r="E75" s="21"/>
      <c r="F75" s="22"/>
      <c r="G75" s="20">
        <f t="shared" si="15"/>
        <v>0</v>
      </c>
      <c r="H75" s="20">
        <f t="shared" si="16"/>
        <v>0</v>
      </c>
      <c r="I75" s="20">
        <f t="shared" si="17"/>
        <v>0</v>
      </c>
    </row>
    <row r="76" spans="1:10" x14ac:dyDescent="0.25">
      <c r="A76" s="18" t="s">
        <v>31</v>
      </c>
      <c r="B76" s="35" t="s">
        <v>365</v>
      </c>
      <c r="C76" s="18" t="s">
        <v>22</v>
      </c>
      <c r="D76" s="21">
        <v>19</v>
      </c>
      <c r="E76" s="21"/>
      <c r="F76" s="22"/>
      <c r="G76" s="20">
        <f t="shared" si="15"/>
        <v>0</v>
      </c>
      <c r="H76" s="20">
        <f t="shared" si="16"/>
        <v>0</v>
      </c>
      <c r="I76" s="20">
        <f t="shared" si="17"/>
        <v>0</v>
      </c>
    </row>
    <row r="77" spans="1:10" x14ac:dyDescent="0.25">
      <c r="A77" s="18"/>
      <c r="B77" s="88" t="s">
        <v>366</v>
      </c>
      <c r="C77" s="18" t="s">
        <v>21</v>
      </c>
      <c r="D77" s="21">
        <v>38</v>
      </c>
      <c r="E77" s="21"/>
      <c r="F77" s="22"/>
      <c r="G77" s="20">
        <f t="shared" si="15"/>
        <v>0</v>
      </c>
      <c r="H77" s="20">
        <f t="shared" si="16"/>
        <v>0</v>
      </c>
      <c r="I77" s="20">
        <f t="shared" si="17"/>
        <v>0</v>
      </c>
    </row>
    <row r="78" spans="1:10" x14ac:dyDescent="0.25">
      <c r="A78" s="18" t="s">
        <v>367</v>
      </c>
      <c r="B78" s="35" t="s">
        <v>552</v>
      </c>
      <c r="C78" s="18" t="s">
        <v>22</v>
      </c>
      <c r="D78" s="21">
        <v>2</v>
      </c>
      <c r="E78" s="21"/>
      <c r="F78" s="22"/>
      <c r="G78" s="20">
        <f t="shared" si="15"/>
        <v>0</v>
      </c>
      <c r="H78" s="20">
        <f t="shared" si="16"/>
        <v>0</v>
      </c>
      <c r="I78" s="20">
        <f t="shared" si="17"/>
        <v>0</v>
      </c>
      <c r="J78" t="s">
        <v>499</v>
      </c>
    </row>
    <row r="79" spans="1:10" x14ac:dyDescent="0.25">
      <c r="A79" s="18"/>
      <c r="B79" s="88" t="s">
        <v>368</v>
      </c>
      <c r="C79" s="18" t="s">
        <v>22</v>
      </c>
      <c r="D79" s="21">
        <v>2</v>
      </c>
      <c r="E79" s="21"/>
      <c r="F79" s="22"/>
      <c r="G79" s="20">
        <f t="shared" si="15"/>
        <v>0</v>
      </c>
      <c r="H79" s="20">
        <f t="shared" si="16"/>
        <v>0</v>
      </c>
      <c r="I79" s="20">
        <f t="shared" si="17"/>
        <v>0</v>
      </c>
    </row>
    <row r="80" spans="1:10" x14ac:dyDescent="0.25">
      <c r="A80" s="18" t="s">
        <v>369</v>
      </c>
      <c r="B80" s="35" t="s">
        <v>397</v>
      </c>
      <c r="C80" s="18" t="s">
        <v>26</v>
      </c>
      <c r="D80" s="21">
        <v>1</v>
      </c>
      <c r="E80" s="21"/>
      <c r="F80" s="22"/>
      <c r="G80" s="20">
        <f t="shared" si="15"/>
        <v>0</v>
      </c>
      <c r="H80" s="20">
        <f t="shared" si="16"/>
        <v>0</v>
      </c>
      <c r="I80" s="20">
        <f t="shared" si="17"/>
        <v>0</v>
      </c>
    </row>
    <row r="81" spans="1:10" x14ac:dyDescent="0.25">
      <c r="A81" s="18"/>
      <c r="B81" s="88" t="s">
        <v>556</v>
      </c>
      <c r="C81" s="18" t="s">
        <v>26</v>
      </c>
      <c r="D81" s="21">
        <v>1</v>
      </c>
      <c r="E81" s="21"/>
      <c r="F81" s="22"/>
      <c r="G81" s="20">
        <f t="shared" si="15"/>
        <v>0</v>
      </c>
      <c r="H81" s="20">
        <f t="shared" si="16"/>
        <v>0</v>
      </c>
      <c r="I81" s="20">
        <f t="shared" si="17"/>
        <v>0</v>
      </c>
    </row>
    <row r="82" spans="1:10" x14ac:dyDescent="0.25">
      <c r="A82" s="18" t="s">
        <v>394</v>
      </c>
      <c r="B82" s="35" t="s">
        <v>500</v>
      </c>
      <c r="C82" s="18" t="s">
        <v>22</v>
      </c>
      <c r="D82" s="21">
        <v>5</v>
      </c>
      <c r="E82" s="21"/>
      <c r="F82" s="22"/>
      <c r="G82" s="20">
        <f t="shared" si="15"/>
        <v>0</v>
      </c>
      <c r="H82" s="20">
        <f t="shared" si="16"/>
        <v>0</v>
      </c>
      <c r="I82" s="20">
        <f t="shared" si="17"/>
        <v>0</v>
      </c>
      <c r="J82" t="s">
        <v>396</v>
      </c>
    </row>
    <row r="83" spans="1:10" x14ac:dyDescent="0.25">
      <c r="A83" s="18"/>
      <c r="B83" s="88" t="s">
        <v>395</v>
      </c>
      <c r="C83" s="18" t="s">
        <v>26</v>
      </c>
      <c r="D83" s="21">
        <v>1</v>
      </c>
      <c r="E83" s="21"/>
      <c r="F83" s="22"/>
      <c r="G83" s="20">
        <f t="shared" si="15"/>
        <v>0</v>
      </c>
      <c r="H83" s="20">
        <f t="shared" si="16"/>
        <v>0</v>
      </c>
      <c r="I83" s="20">
        <f t="shared" si="17"/>
        <v>0</v>
      </c>
    </row>
    <row r="84" spans="1:10" x14ac:dyDescent="0.25">
      <c r="A84" s="18" t="s">
        <v>553</v>
      </c>
      <c r="B84" s="35" t="s">
        <v>554</v>
      </c>
      <c r="C84" s="18" t="s">
        <v>22</v>
      </c>
      <c r="D84" s="21">
        <v>4</v>
      </c>
      <c r="E84" s="21"/>
      <c r="F84" s="22"/>
      <c r="G84" s="20">
        <f t="shared" si="15"/>
        <v>0</v>
      </c>
      <c r="H84" s="20">
        <f t="shared" si="16"/>
        <v>0</v>
      </c>
      <c r="I84" s="20">
        <f t="shared" si="17"/>
        <v>0</v>
      </c>
    </row>
    <row r="85" spans="1:10" x14ac:dyDescent="0.25">
      <c r="A85" s="18"/>
      <c r="B85" s="88" t="s">
        <v>555</v>
      </c>
      <c r="C85" s="18" t="s">
        <v>26</v>
      </c>
      <c r="D85" s="21">
        <v>4</v>
      </c>
      <c r="E85" s="21"/>
      <c r="F85" s="22"/>
      <c r="G85" s="20">
        <f t="shared" si="15"/>
        <v>0</v>
      </c>
      <c r="H85" s="20">
        <f t="shared" si="16"/>
        <v>0</v>
      </c>
      <c r="I85" s="20">
        <f t="shared" si="17"/>
        <v>0</v>
      </c>
    </row>
    <row r="86" spans="1:10" x14ac:dyDescent="0.25">
      <c r="A86" s="12"/>
      <c r="B86" s="31" t="s">
        <v>228</v>
      </c>
      <c r="C86" s="18"/>
      <c r="D86" s="21"/>
      <c r="E86" s="21"/>
      <c r="F86" s="22"/>
      <c r="G86" s="15">
        <f>SUM(G67:G85)</f>
        <v>0</v>
      </c>
      <c r="H86" s="15">
        <f>SUM(H67:H85)</f>
        <v>0</v>
      </c>
      <c r="I86" s="15">
        <f>SUM(I67:I85)</f>
        <v>0</v>
      </c>
    </row>
    <row r="87" spans="1:10" x14ac:dyDescent="0.25">
      <c r="A87" s="12"/>
      <c r="B87" s="18"/>
      <c r="C87" s="18"/>
      <c r="D87" s="21"/>
      <c r="E87" s="21"/>
      <c r="F87" s="22"/>
      <c r="G87" s="15"/>
      <c r="H87" s="15"/>
      <c r="I87" s="15"/>
    </row>
    <row r="88" spans="1:10" x14ac:dyDescent="0.25">
      <c r="A88" s="18"/>
      <c r="B88" s="18"/>
      <c r="C88" s="18"/>
      <c r="D88" s="21"/>
      <c r="E88" s="23"/>
      <c r="F88" s="22"/>
      <c r="G88" s="20"/>
      <c r="H88" s="20"/>
      <c r="I88" s="20"/>
    </row>
    <row r="89" spans="1:10" x14ac:dyDescent="0.25">
      <c r="A89" s="35" t="s">
        <v>377</v>
      </c>
      <c r="B89" s="87" t="s">
        <v>404</v>
      </c>
      <c r="C89" s="18"/>
      <c r="D89" s="21"/>
      <c r="E89" s="23"/>
      <c r="F89" s="22"/>
      <c r="G89" s="20"/>
      <c r="H89" s="20"/>
      <c r="I89" s="20"/>
    </row>
    <row r="90" spans="1:10" x14ac:dyDescent="0.25">
      <c r="A90" s="18" t="s">
        <v>33</v>
      </c>
      <c r="B90" s="18" t="s">
        <v>373</v>
      </c>
      <c r="C90" s="18" t="s">
        <v>20</v>
      </c>
      <c r="D90" s="21">
        <v>45</v>
      </c>
      <c r="E90" s="23"/>
      <c r="F90" s="22"/>
      <c r="G90" s="20">
        <f t="shared" ref="G90" si="18">E90*D90</f>
        <v>0</v>
      </c>
      <c r="H90" s="20">
        <f t="shared" ref="H90" si="19">D90*F90</f>
        <v>0</v>
      </c>
      <c r="I90" s="20">
        <f t="shared" ref="I90" si="20">G90+H90</f>
        <v>0</v>
      </c>
      <c r="J90" t="s">
        <v>372</v>
      </c>
    </row>
    <row r="91" spans="1:10" x14ac:dyDescent="0.25">
      <c r="A91" s="18" t="s">
        <v>34</v>
      </c>
      <c r="B91" s="18" t="s">
        <v>342</v>
      </c>
      <c r="C91" s="18" t="s">
        <v>20</v>
      </c>
      <c r="D91" s="21">
        <v>45</v>
      </c>
      <c r="E91" s="23"/>
      <c r="F91" s="22"/>
      <c r="G91" s="20">
        <f t="shared" ref="G91:G106" si="21">E91*D91</f>
        <v>0</v>
      </c>
      <c r="H91" s="20">
        <f t="shared" ref="H91:H106" si="22">D91*F91</f>
        <v>0</v>
      </c>
      <c r="I91" s="20">
        <f t="shared" ref="I91:I106" si="23">G91+H91</f>
        <v>0</v>
      </c>
    </row>
    <row r="92" spans="1:10" x14ac:dyDescent="0.25">
      <c r="A92" s="18" t="s">
        <v>371</v>
      </c>
      <c r="B92" s="18" t="s">
        <v>405</v>
      </c>
      <c r="C92" s="18" t="s">
        <v>26</v>
      </c>
      <c r="D92" s="21">
        <v>1</v>
      </c>
      <c r="E92" s="23"/>
      <c r="F92" s="22"/>
      <c r="G92" s="20">
        <f t="shared" si="21"/>
        <v>0</v>
      </c>
      <c r="H92" s="20">
        <f t="shared" si="22"/>
        <v>0</v>
      </c>
      <c r="I92" s="20">
        <f t="shared" si="23"/>
        <v>0</v>
      </c>
    </row>
    <row r="93" spans="1:10" x14ac:dyDescent="0.25">
      <c r="A93" s="18" t="s">
        <v>55</v>
      </c>
      <c r="B93" s="18" t="s">
        <v>343</v>
      </c>
      <c r="C93" s="18" t="s">
        <v>20</v>
      </c>
      <c r="D93" s="21">
        <v>46</v>
      </c>
      <c r="E93" s="23"/>
      <c r="F93" s="22"/>
      <c r="G93" s="20">
        <f t="shared" si="21"/>
        <v>0</v>
      </c>
      <c r="H93" s="20">
        <f t="shared" si="22"/>
        <v>0</v>
      </c>
      <c r="I93" s="20">
        <f t="shared" si="23"/>
        <v>0</v>
      </c>
    </row>
    <row r="94" spans="1:10" x14ac:dyDescent="0.25">
      <c r="A94" s="18" t="s">
        <v>56</v>
      </c>
      <c r="B94" s="18" t="s">
        <v>349</v>
      </c>
      <c r="C94" s="18" t="s">
        <v>20</v>
      </c>
      <c r="D94" s="21">
        <v>37</v>
      </c>
      <c r="E94" s="23"/>
      <c r="F94" s="22"/>
      <c r="G94" s="20">
        <f t="shared" si="21"/>
        <v>0</v>
      </c>
      <c r="H94" s="20">
        <f t="shared" si="22"/>
        <v>0</v>
      </c>
      <c r="I94" s="20">
        <f t="shared" si="23"/>
        <v>0</v>
      </c>
    </row>
    <row r="95" spans="1:10" x14ac:dyDescent="0.25">
      <c r="A95" s="40" t="s">
        <v>57</v>
      </c>
      <c r="B95" s="18" t="s">
        <v>513</v>
      </c>
      <c r="C95" s="18" t="s">
        <v>20</v>
      </c>
      <c r="D95" s="21">
        <v>7</v>
      </c>
      <c r="E95" s="23"/>
      <c r="F95" s="22"/>
      <c r="G95" s="20">
        <f t="shared" si="21"/>
        <v>0</v>
      </c>
      <c r="H95" s="20">
        <f t="shared" si="22"/>
        <v>0</v>
      </c>
      <c r="I95" s="20">
        <f t="shared" si="23"/>
        <v>0</v>
      </c>
    </row>
    <row r="96" spans="1:10" x14ac:dyDescent="0.25">
      <c r="A96" s="18" t="s">
        <v>60</v>
      </c>
      <c r="B96" s="18" t="s">
        <v>374</v>
      </c>
      <c r="C96" s="18" t="s">
        <v>20</v>
      </c>
      <c r="D96" s="21">
        <v>2.5</v>
      </c>
      <c r="E96" s="23"/>
      <c r="F96" s="22"/>
      <c r="G96" s="20">
        <f t="shared" si="21"/>
        <v>0</v>
      </c>
      <c r="H96" s="20">
        <f t="shared" si="22"/>
        <v>0</v>
      </c>
      <c r="I96" s="20">
        <f t="shared" si="23"/>
        <v>0</v>
      </c>
      <c r="J96" t="s">
        <v>375</v>
      </c>
    </row>
    <row r="97" spans="1:10" x14ac:dyDescent="0.25">
      <c r="A97" s="18" t="s">
        <v>84</v>
      </c>
      <c r="B97" s="18" t="s">
        <v>399</v>
      </c>
      <c r="C97" s="18" t="s">
        <v>400</v>
      </c>
      <c r="D97" s="21">
        <v>2</v>
      </c>
      <c r="E97" s="23"/>
      <c r="F97" s="22"/>
      <c r="G97" s="20">
        <f t="shared" si="21"/>
        <v>0</v>
      </c>
      <c r="H97" s="20">
        <f t="shared" si="22"/>
        <v>0</v>
      </c>
      <c r="I97" s="20">
        <f t="shared" si="23"/>
        <v>0</v>
      </c>
    </row>
    <row r="98" spans="1:10" x14ac:dyDescent="0.25">
      <c r="A98" s="18" t="s">
        <v>88</v>
      </c>
      <c r="B98" s="18" t="s">
        <v>539</v>
      </c>
      <c r="C98" s="18" t="s">
        <v>20</v>
      </c>
      <c r="D98" s="21">
        <v>15</v>
      </c>
      <c r="E98" s="23"/>
      <c r="F98" s="22"/>
      <c r="G98" s="20">
        <f t="shared" si="21"/>
        <v>0</v>
      </c>
      <c r="H98" s="20">
        <f t="shared" si="22"/>
        <v>0</v>
      </c>
      <c r="I98" s="20">
        <f t="shared" si="23"/>
        <v>0</v>
      </c>
      <c r="J98" t="s">
        <v>401</v>
      </c>
    </row>
    <row r="99" spans="1:10" x14ac:dyDescent="0.25">
      <c r="A99" s="18" t="s">
        <v>164</v>
      </c>
      <c r="B99" s="18" t="s">
        <v>402</v>
      </c>
      <c r="C99" s="18" t="s">
        <v>20</v>
      </c>
      <c r="D99" s="21">
        <v>78</v>
      </c>
      <c r="E99" s="23"/>
      <c r="F99" s="22"/>
      <c r="G99" s="20">
        <f t="shared" si="21"/>
        <v>0</v>
      </c>
      <c r="H99" s="20">
        <f t="shared" si="22"/>
        <v>0</v>
      </c>
      <c r="I99" s="20">
        <f t="shared" si="23"/>
        <v>0</v>
      </c>
      <c r="J99" t="s">
        <v>398</v>
      </c>
    </row>
    <row r="100" spans="1:10" x14ac:dyDescent="0.25">
      <c r="A100" s="18"/>
      <c r="B100" s="33" t="s">
        <v>542</v>
      </c>
      <c r="C100" s="18" t="s">
        <v>20</v>
      </c>
      <c r="D100" s="21">
        <v>78</v>
      </c>
      <c r="E100" s="23"/>
      <c r="F100" s="22"/>
      <c r="G100" s="20">
        <f t="shared" si="21"/>
        <v>0</v>
      </c>
      <c r="H100" s="20">
        <f t="shared" si="22"/>
        <v>0</v>
      </c>
      <c r="I100" s="20">
        <f t="shared" si="23"/>
        <v>0</v>
      </c>
    </row>
    <row r="101" spans="1:10" x14ac:dyDescent="0.25">
      <c r="A101" s="18" t="s">
        <v>167</v>
      </c>
      <c r="B101" s="18" t="s">
        <v>503</v>
      </c>
      <c r="C101" s="18" t="s">
        <v>21</v>
      </c>
      <c r="D101" s="21">
        <v>61</v>
      </c>
      <c r="E101" s="23"/>
      <c r="F101" s="22"/>
      <c r="G101" s="20">
        <f t="shared" si="21"/>
        <v>0</v>
      </c>
      <c r="H101" s="20">
        <f t="shared" si="22"/>
        <v>0</v>
      </c>
      <c r="I101" s="20">
        <f t="shared" si="23"/>
        <v>0</v>
      </c>
      <c r="J101" t="s">
        <v>380</v>
      </c>
    </row>
    <row r="102" spans="1:10" x14ac:dyDescent="0.25">
      <c r="A102" s="18" t="s">
        <v>168</v>
      </c>
      <c r="B102" s="18" t="s">
        <v>540</v>
      </c>
      <c r="C102" s="18" t="s">
        <v>20</v>
      </c>
      <c r="D102" s="21">
        <v>1.2</v>
      </c>
      <c r="E102" s="23"/>
      <c r="F102" s="22"/>
      <c r="G102" s="20">
        <f t="shared" si="21"/>
        <v>0</v>
      </c>
      <c r="H102" s="20">
        <f t="shared" si="22"/>
        <v>0</v>
      </c>
      <c r="I102" s="20">
        <f t="shared" si="23"/>
        <v>0</v>
      </c>
    </row>
    <row r="103" spans="1:10" x14ac:dyDescent="0.25">
      <c r="A103" s="18"/>
      <c r="B103" s="33" t="s">
        <v>543</v>
      </c>
      <c r="C103" s="18" t="s">
        <v>20</v>
      </c>
      <c r="D103" s="21">
        <v>1.2</v>
      </c>
      <c r="E103" s="23"/>
      <c r="F103" s="22"/>
      <c r="G103" s="20">
        <f t="shared" si="21"/>
        <v>0</v>
      </c>
      <c r="H103" s="20">
        <f t="shared" si="22"/>
        <v>0</v>
      </c>
      <c r="I103" s="20">
        <f t="shared" si="23"/>
        <v>0</v>
      </c>
    </row>
    <row r="104" spans="1:10" x14ac:dyDescent="0.25">
      <c r="A104" s="18" t="s">
        <v>247</v>
      </c>
      <c r="B104" s="18" t="s">
        <v>541</v>
      </c>
      <c r="C104" s="18" t="s">
        <v>20</v>
      </c>
      <c r="D104" s="21">
        <v>4.2</v>
      </c>
      <c r="E104" s="23"/>
      <c r="F104" s="22"/>
      <c r="G104" s="20">
        <f t="shared" si="21"/>
        <v>0</v>
      </c>
      <c r="H104" s="20">
        <f t="shared" si="22"/>
        <v>0</v>
      </c>
      <c r="I104" s="20">
        <f t="shared" si="23"/>
        <v>0</v>
      </c>
    </row>
    <row r="105" spans="1:10" x14ac:dyDescent="0.25">
      <c r="A105" s="18"/>
      <c r="B105" s="33" t="s">
        <v>265</v>
      </c>
      <c r="C105" s="18" t="s">
        <v>20</v>
      </c>
      <c r="D105" s="21">
        <v>4.2</v>
      </c>
      <c r="E105" s="23"/>
      <c r="F105" s="22"/>
      <c r="G105" s="20">
        <f t="shared" si="21"/>
        <v>0</v>
      </c>
      <c r="H105" s="20">
        <f t="shared" si="22"/>
        <v>0</v>
      </c>
      <c r="I105" s="20">
        <f t="shared" si="23"/>
        <v>0</v>
      </c>
    </row>
    <row r="106" spans="1:10" x14ac:dyDescent="0.25">
      <c r="A106" s="18" t="s">
        <v>171</v>
      </c>
      <c r="B106" s="18" t="s">
        <v>604</v>
      </c>
      <c r="C106" s="18" t="s">
        <v>26</v>
      </c>
      <c r="D106" s="21">
        <v>1</v>
      </c>
      <c r="E106" s="23"/>
      <c r="F106" s="22"/>
      <c r="G106" s="20">
        <f t="shared" si="21"/>
        <v>0</v>
      </c>
      <c r="H106" s="20">
        <f t="shared" si="22"/>
        <v>0</v>
      </c>
      <c r="I106" s="20">
        <f t="shared" si="23"/>
        <v>0</v>
      </c>
    </row>
    <row r="107" spans="1:10" x14ac:dyDescent="0.25">
      <c r="A107" s="18" t="s">
        <v>172</v>
      </c>
      <c r="B107" s="169" t="s">
        <v>607</v>
      </c>
      <c r="C107" s="18" t="s">
        <v>26</v>
      </c>
      <c r="D107" s="21">
        <v>1</v>
      </c>
      <c r="E107" s="23"/>
      <c r="F107" s="22"/>
      <c r="G107" s="20">
        <f t="shared" ref="G107:G108" si="24">E107*D107</f>
        <v>0</v>
      </c>
      <c r="H107" s="20">
        <f t="shared" ref="H107:H108" si="25">D107*F107</f>
        <v>0</v>
      </c>
      <c r="I107" s="20">
        <f t="shared" ref="I107:I108" si="26">G107+H107</f>
        <v>0</v>
      </c>
      <c r="J107" t="s">
        <v>608</v>
      </c>
    </row>
    <row r="108" spans="1:10" x14ac:dyDescent="0.25">
      <c r="A108" s="18" t="s">
        <v>174</v>
      </c>
      <c r="B108" s="169" t="s">
        <v>609</v>
      </c>
      <c r="C108" s="18" t="s">
        <v>26</v>
      </c>
      <c r="D108" s="21">
        <v>1</v>
      </c>
      <c r="E108" s="23"/>
      <c r="F108" s="22"/>
      <c r="G108" s="20">
        <f t="shared" si="24"/>
        <v>0</v>
      </c>
      <c r="H108" s="20">
        <f t="shared" si="25"/>
        <v>0</v>
      </c>
      <c r="I108" s="20">
        <f t="shared" si="26"/>
        <v>0</v>
      </c>
      <c r="J108" t="s">
        <v>668</v>
      </c>
    </row>
    <row r="109" spans="1:10" x14ac:dyDescent="0.25">
      <c r="A109" s="18"/>
      <c r="B109" s="33"/>
      <c r="C109" s="18"/>
      <c r="D109" s="21"/>
      <c r="E109" s="23"/>
      <c r="F109" s="22"/>
      <c r="G109" s="20"/>
      <c r="H109" s="20"/>
      <c r="I109" s="20"/>
    </row>
    <row r="110" spans="1:10" x14ac:dyDescent="0.25">
      <c r="A110" s="18"/>
      <c r="B110" s="33"/>
      <c r="C110" s="18"/>
      <c r="D110" s="21"/>
      <c r="E110" s="23"/>
      <c r="F110" s="22"/>
      <c r="G110" s="20"/>
      <c r="H110" s="20"/>
      <c r="I110" s="20"/>
    </row>
    <row r="111" spans="1:10" x14ac:dyDescent="0.25">
      <c r="A111" s="87"/>
      <c r="B111" s="87"/>
      <c r="C111" s="87"/>
      <c r="D111" s="21"/>
      <c r="E111" s="23"/>
      <c r="F111" s="22"/>
      <c r="G111" s="20"/>
      <c r="H111" s="20"/>
      <c r="I111" s="20"/>
    </row>
    <row r="112" spans="1:10" x14ac:dyDescent="0.25">
      <c r="A112" s="18"/>
      <c r="B112" s="31" t="s">
        <v>4</v>
      </c>
      <c r="C112" s="18"/>
      <c r="D112" s="21"/>
      <c r="E112" s="23"/>
      <c r="F112" s="22"/>
      <c r="G112" s="96">
        <f>SUM(G90:G111)</f>
        <v>0</v>
      </c>
      <c r="H112" s="96">
        <f>SUM(H90:H111)</f>
        <v>0</v>
      </c>
      <c r="I112" s="96">
        <f>SUM(I90:I111)</f>
        <v>0</v>
      </c>
    </row>
    <row r="113" spans="1:10" x14ac:dyDescent="0.25">
      <c r="A113" s="18"/>
      <c r="B113" s="18"/>
      <c r="C113" s="18"/>
      <c r="D113" s="21"/>
      <c r="E113" s="23"/>
      <c r="F113" s="22"/>
      <c r="G113" s="20"/>
      <c r="H113" s="20"/>
      <c r="I113" s="20"/>
    </row>
    <row r="114" spans="1:10" x14ac:dyDescent="0.25">
      <c r="A114" s="87" t="s">
        <v>376</v>
      </c>
      <c r="B114" s="87" t="s">
        <v>544</v>
      </c>
      <c r="C114" s="18"/>
      <c r="D114" s="21"/>
      <c r="E114" s="23"/>
      <c r="F114" s="22"/>
      <c r="G114" s="20"/>
      <c r="H114" s="20"/>
      <c r="I114" s="20"/>
    </row>
    <row r="115" spans="1:10" x14ac:dyDescent="0.25">
      <c r="A115" s="18" t="s">
        <v>128</v>
      </c>
      <c r="B115" s="18" t="s">
        <v>338</v>
      </c>
      <c r="C115" s="18" t="s">
        <v>20</v>
      </c>
      <c r="D115" s="21">
        <v>95</v>
      </c>
      <c r="E115" s="23"/>
      <c r="F115" s="22"/>
      <c r="G115" s="20">
        <f t="shared" ref="G115" si="27">E115*D115</f>
        <v>0</v>
      </c>
      <c r="H115" s="20">
        <f t="shared" ref="H115" si="28">D115*F115</f>
        <v>0</v>
      </c>
      <c r="I115" s="20">
        <f t="shared" ref="I115" si="29">G115+H115</f>
        <v>0</v>
      </c>
      <c r="J115" t="s">
        <v>340</v>
      </c>
    </row>
    <row r="116" spans="1:10" x14ac:dyDescent="0.25">
      <c r="A116" s="18" t="s">
        <v>221</v>
      </c>
      <c r="B116" s="18" t="s">
        <v>339</v>
      </c>
      <c r="C116" s="18" t="s">
        <v>20</v>
      </c>
      <c r="D116" s="21">
        <v>10</v>
      </c>
      <c r="E116" s="23"/>
      <c r="F116" s="22"/>
      <c r="G116" s="20">
        <f t="shared" ref="G116:G126" si="30">E116*D116</f>
        <v>0</v>
      </c>
      <c r="H116" s="20">
        <f t="shared" ref="H116:H126" si="31">D116*F116</f>
        <v>0</v>
      </c>
      <c r="I116" s="20">
        <f t="shared" ref="I116:I126" si="32">G116+H116</f>
        <v>0</v>
      </c>
    </row>
    <row r="117" spans="1:10" x14ac:dyDescent="0.25">
      <c r="A117" s="18" t="s">
        <v>222</v>
      </c>
      <c r="B117" s="18" t="s">
        <v>514</v>
      </c>
      <c r="C117" s="18" t="s">
        <v>26</v>
      </c>
      <c r="D117" s="21">
        <v>1</v>
      </c>
      <c r="E117" s="23"/>
      <c r="F117" s="22"/>
      <c r="G117" s="20">
        <f t="shared" si="30"/>
        <v>0</v>
      </c>
      <c r="H117" s="20">
        <f t="shared" si="31"/>
        <v>0</v>
      </c>
      <c r="I117" s="20">
        <f t="shared" si="32"/>
        <v>0</v>
      </c>
    </row>
    <row r="118" spans="1:10" x14ac:dyDescent="0.25">
      <c r="A118" s="18" t="s">
        <v>223</v>
      </c>
      <c r="B118" s="18" t="s">
        <v>391</v>
      </c>
      <c r="C118" s="18" t="s">
        <v>21</v>
      </c>
      <c r="D118" s="21">
        <v>30</v>
      </c>
      <c r="E118" s="23"/>
      <c r="F118" s="22"/>
      <c r="G118" s="20">
        <f t="shared" si="30"/>
        <v>0</v>
      </c>
      <c r="H118" s="20">
        <f t="shared" si="31"/>
        <v>0</v>
      </c>
      <c r="I118" s="20">
        <f t="shared" si="32"/>
        <v>0</v>
      </c>
    </row>
    <row r="119" spans="1:10" x14ac:dyDescent="0.25">
      <c r="A119" s="18" t="s">
        <v>224</v>
      </c>
      <c r="B119" s="18" t="s">
        <v>393</v>
      </c>
      <c r="C119" s="18" t="s">
        <v>20</v>
      </c>
      <c r="D119" s="172">
        <v>185</v>
      </c>
      <c r="E119" s="23"/>
      <c r="F119" s="22"/>
      <c r="G119" s="20">
        <f t="shared" si="30"/>
        <v>0</v>
      </c>
      <c r="H119" s="20">
        <f t="shared" si="31"/>
        <v>0</v>
      </c>
      <c r="I119" s="20">
        <f t="shared" si="32"/>
        <v>0</v>
      </c>
      <c r="J119" t="s">
        <v>392</v>
      </c>
    </row>
    <row r="120" spans="1:10" x14ac:dyDescent="0.25">
      <c r="A120" s="18" t="s">
        <v>225</v>
      </c>
      <c r="B120" s="18" t="s">
        <v>536</v>
      </c>
      <c r="C120" s="18" t="s">
        <v>20</v>
      </c>
      <c r="D120" s="172">
        <v>85</v>
      </c>
      <c r="E120" s="23"/>
      <c r="F120" s="22"/>
      <c r="G120" s="20">
        <f t="shared" si="30"/>
        <v>0</v>
      </c>
      <c r="H120" s="20">
        <f t="shared" si="31"/>
        <v>0</v>
      </c>
      <c r="I120" s="20">
        <f t="shared" si="32"/>
        <v>0</v>
      </c>
    </row>
    <row r="121" spans="1:10" x14ac:dyDescent="0.25">
      <c r="A121" s="18" t="s">
        <v>226</v>
      </c>
      <c r="B121" s="18" t="s">
        <v>537</v>
      </c>
      <c r="C121" s="18" t="s">
        <v>20</v>
      </c>
      <c r="D121" s="172">
        <v>20</v>
      </c>
      <c r="E121" s="23"/>
      <c r="F121" s="22"/>
      <c r="G121" s="20">
        <f t="shared" si="30"/>
        <v>0</v>
      </c>
      <c r="H121" s="20">
        <f t="shared" si="31"/>
        <v>0</v>
      </c>
      <c r="I121" s="20">
        <f t="shared" si="32"/>
        <v>0</v>
      </c>
    </row>
    <row r="122" spans="1:10" x14ac:dyDescent="0.25">
      <c r="A122" s="18" t="s">
        <v>225</v>
      </c>
      <c r="B122" s="18" t="s">
        <v>534</v>
      </c>
      <c r="C122" s="18" t="s">
        <v>20</v>
      </c>
      <c r="D122" s="172">
        <v>120</v>
      </c>
      <c r="E122" s="23"/>
      <c r="F122" s="22"/>
      <c r="G122" s="20">
        <f t="shared" si="30"/>
        <v>0</v>
      </c>
      <c r="H122" s="20">
        <f t="shared" si="31"/>
        <v>0</v>
      </c>
      <c r="I122" s="20">
        <f t="shared" si="32"/>
        <v>0</v>
      </c>
    </row>
    <row r="123" spans="1:10" x14ac:dyDescent="0.25">
      <c r="A123" s="18" t="s">
        <v>226</v>
      </c>
      <c r="B123" s="18" t="s">
        <v>535</v>
      </c>
      <c r="C123" s="18" t="s">
        <v>20</v>
      </c>
      <c r="D123" s="172">
        <v>270</v>
      </c>
      <c r="E123" s="23"/>
      <c r="F123" s="22"/>
      <c r="G123" s="20">
        <f t="shared" si="30"/>
        <v>0</v>
      </c>
      <c r="H123" s="20">
        <f t="shared" si="31"/>
        <v>0</v>
      </c>
      <c r="I123" s="20">
        <f t="shared" si="32"/>
        <v>0</v>
      </c>
      <c r="J123" t="s">
        <v>515</v>
      </c>
    </row>
    <row r="124" spans="1:10" x14ac:dyDescent="0.25">
      <c r="A124" s="18" t="s">
        <v>227</v>
      </c>
      <c r="B124" s="18" t="s">
        <v>538</v>
      </c>
      <c r="C124" s="18" t="s">
        <v>20</v>
      </c>
      <c r="D124" s="172">
        <v>3</v>
      </c>
      <c r="E124" s="23"/>
      <c r="F124" s="22"/>
      <c r="G124" s="20">
        <f t="shared" si="30"/>
        <v>0</v>
      </c>
      <c r="H124" s="20">
        <f t="shared" si="31"/>
        <v>0</v>
      </c>
      <c r="I124" s="20">
        <f t="shared" si="32"/>
        <v>0</v>
      </c>
    </row>
    <row r="125" spans="1:10" x14ac:dyDescent="0.25">
      <c r="A125" s="18"/>
      <c r="B125" s="33" t="s">
        <v>272</v>
      </c>
      <c r="C125" s="18" t="s">
        <v>347</v>
      </c>
      <c r="D125" s="172">
        <v>3</v>
      </c>
      <c r="E125" s="23"/>
      <c r="F125" s="22"/>
      <c r="G125" s="20">
        <f t="shared" si="30"/>
        <v>0</v>
      </c>
      <c r="H125" s="20">
        <f t="shared" si="31"/>
        <v>0</v>
      </c>
      <c r="I125" s="20">
        <f t="shared" si="32"/>
        <v>0</v>
      </c>
    </row>
    <row r="126" spans="1:10" x14ac:dyDescent="0.25">
      <c r="A126" s="18"/>
      <c r="B126" s="18"/>
      <c r="C126" s="18"/>
      <c r="D126" s="172"/>
      <c r="E126" s="23"/>
      <c r="F126" s="22"/>
      <c r="G126" s="20">
        <f t="shared" si="30"/>
        <v>0</v>
      </c>
      <c r="H126" s="20">
        <f t="shared" si="31"/>
        <v>0</v>
      </c>
      <c r="I126" s="20">
        <f t="shared" si="32"/>
        <v>0</v>
      </c>
    </row>
    <row r="127" spans="1:10" x14ac:dyDescent="0.25">
      <c r="A127" s="18"/>
      <c r="B127" s="18"/>
      <c r="C127" s="18"/>
      <c r="D127" s="21"/>
      <c r="E127" s="23"/>
      <c r="F127" s="22"/>
      <c r="G127" s="96">
        <f>SUM(G115:G126)</f>
        <v>0</v>
      </c>
      <c r="H127" s="96">
        <f>SUM(H115:H126)</f>
        <v>0</v>
      </c>
      <c r="I127" s="96">
        <f>SUM(I115:I126)</f>
        <v>0</v>
      </c>
    </row>
    <row r="128" spans="1:10" x14ac:dyDescent="0.25">
      <c r="A128" s="18"/>
      <c r="B128" s="18"/>
      <c r="C128" s="18"/>
      <c r="D128" s="21"/>
      <c r="E128" s="23"/>
      <c r="F128" s="22"/>
      <c r="G128" s="20"/>
      <c r="H128" s="20"/>
      <c r="I128" s="20"/>
    </row>
    <row r="129" spans="1:10" x14ac:dyDescent="0.25">
      <c r="A129" s="91">
        <v>6</v>
      </c>
      <c r="B129" s="87" t="s">
        <v>504</v>
      </c>
      <c r="C129" s="18"/>
      <c r="D129" s="21"/>
      <c r="E129" s="23"/>
      <c r="F129" s="22"/>
      <c r="G129" s="20"/>
      <c r="H129" s="20"/>
      <c r="I129" s="20"/>
    </row>
    <row r="130" spans="1:10" x14ac:dyDescent="0.25">
      <c r="A130" s="18" t="s">
        <v>36</v>
      </c>
      <c r="B130" s="18" t="s">
        <v>385</v>
      </c>
      <c r="C130" s="18" t="s">
        <v>20</v>
      </c>
      <c r="D130" s="21">
        <v>30</v>
      </c>
      <c r="E130" s="23"/>
      <c r="F130" s="22"/>
      <c r="G130" s="20">
        <f t="shared" ref="G130" si="33">E130*D130</f>
        <v>0</v>
      </c>
      <c r="H130" s="20">
        <f t="shared" ref="H130" si="34">D130*F130</f>
        <v>0</v>
      </c>
      <c r="I130" s="20">
        <f t="shared" ref="I130" si="35">G130+H130</f>
        <v>0</v>
      </c>
    </row>
    <row r="131" spans="1:10" x14ac:dyDescent="0.25">
      <c r="A131" s="18" t="s">
        <v>83</v>
      </c>
      <c r="B131" s="18" t="s">
        <v>381</v>
      </c>
      <c r="C131" s="18" t="s">
        <v>22</v>
      </c>
      <c r="D131" s="21">
        <v>1</v>
      </c>
      <c r="E131" s="23"/>
      <c r="F131" s="22"/>
      <c r="G131" s="20">
        <f t="shared" ref="G131:G132" si="36">E131*D131</f>
        <v>0</v>
      </c>
      <c r="H131" s="20">
        <f t="shared" ref="H131:H132" si="37">D131*F131</f>
        <v>0</v>
      </c>
      <c r="I131" s="20">
        <f t="shared" ref="I131:I132" si="38">G131+H131</f>
        <v>0</v>
      </c>
    </row>
    <row r="132" spans="1:10" x14ac:dyDescent="0.25">
      <c r="A132" s="18" t="s">
        <v>89</v>
      </c>
      <c r="B132" s="18" t="s">
        <v>382</v>
      </c>
      <c r="C132" s="18" t="s">
        <v>22</v>
      </c>
      <c r="D132" s="21">
        <v>1</v>
      </c>
      <c r="E132" s="23"/>
      <c r="F132" s="22"/>
      <c r="G132" s="20">
        <f t="shared" si="36"/>
        <v>0</v>
      </c>
      <c r="H132" s="20">
        <f t="shared" si="37"/>
        <v>0</v>
      </c>
      <c r="I132" s="20">
        <f t="shared" si="38"/>
        <v>0</v>
      </c>
    </row>
    <row r="133" spans="1:10" x14ac:dyDescent="0.25">
      <c r="A133" s="18" t="s">
        <v>90</v>
      </c>
      <c r="B133" s="18" t="s">
        <v>505</v>
      </c>
      <c r="C133" s="18" t="s">
        <v>22</v>
      </c>
      <c r="D133" s="21">
        <v>1</v>
      </c>
      <c r="E133" s="23"/>
      <c r="F133" s="22"/>
      <c r="G133" s="20">
        <f t="shared" ref="G133:G138" si="39">E133*D132</f>
        <v>0</v>
      </c>
      <c r="H133" s="20">
        <f t="shared" ref="H133:H138" si="40">D132*F133</f>
        <v>0</v>
      </c>
      <c r="I133" s="20">
        <f t="shared" ref="I133:I138" si="41">G133+H133</f>
        <v>0</v>
      </c>
      <c r="J133" t="s">
        <v>380</v>
      </c>
    </row>
    <row r="134" spans="1:10" x14ac:dyDescent="0.25">
      <c r="A134" s="18" t="s">
        <v>91</v>
      </c>
      <c r="B134" s="18" t="s">
        <v>386</v>
      </c>
      <c r="C134" s="18" t="s">
        <v>20</v>
      </c>
      <c r="D134" s="21">
        <v>80</v>
      </c>
      <c r="E134" s="23"/>
      <c r="F134" s="22"/>
      <c r="G134" s="20">
        <f t="shared" si="39"/>
        <v>0</v>
      </c>
      <c r="H134" s="20">
        <f t="shared" si="40"/>
        <v>0</v>
      </c>
      <c r="I134" s="20">
        <f t="shared" si="41"/>
        <v>0</v>
      </c>
      <c r="J134" t="s">
        <v>383</v>
      </c>
    </row>
    <row r="135" spans="1:10" x14ac:dyDescent="0.25">
      <c r="A135" s="18" t="s">
        <v>276</v>
      </c>
      <c r="B135" s="18" t="s">
        <v>387</v>
      </c>
      <c r="C135" s="18" t="s">
        <v>22</v>
      </c>
      <c r="D135" s="21">
        <v>10</v>
      </c>
      <c r="E135" s="23"/>
      <c r="F135" s="22"/>
      <c r="G135" s="20">
        <f t="shared" si="39"/>
        <v>0</v>
      </c>
      <c r="H135" s="20">
        <f t="shared" si="40"/>
        <v>0</v>
      </c>
      <c r="I135" s="20">
        <f t="shared" si="41"/>
        <v>0</v>
      </c>
      <c r="J135" t="s">
        <v>384</v>
      </c>
    </row>
    <row r="136" spans="1:10" x14ac:dyDescent="0.25">
      <c r="A136" s="18" t="s">
        <v>277</v>
      </c>
      <c r="B136" s="18" t="s">
        <v>388</v>
      </c>
      <c r="C136" s="18" t="s">
        <v>26</v>
      </c>
      <c r="D136" s="21">
        <v>1</v>
      </c>
      <c r="E136" s="23"/>
      <c r="F136" s="22"/>
      <c r="G136" s="20">
        <f t="shared" si="39"/>
        <v>0</v>
      </c>
      <c r="H136" s="20">
        <f t="shared" si="40"/>
        <v>0</v>
      </c>
      <c r="I136" s="20">
        <f t="shared" si="41"/>
        <v>0</v>
      </c>
    </row>
    <row r="137" spans="1:10" x14ac:dyDescent="0.25">
      <c r="A137" s="18" t="s">
        <v>278</v>
      </c>
      <c r="B137" s="18" t="s">
        <v>389</v>
      </c>
      <c r="C137" s="18" t="s">
        <v>20</v>
      </c>
      <c r="D137" s="21">
        <v>12</v>
      </c>
      <c r="E137" s="23"/>
      <c r="F137" s="22"/>
      <c r="G137" s="20">
        <f t="shared" si="39"/>
        <v>0</v>
      </c>
      <c r="H137" s="20">
        <f t="shared" si="40"/>
        <v>0</v>
      </c>
      <c r="I137" s="20">
        <f t="shared" si="41"/>
        <v>0</v>
      </c>
    </row>
    <row r="138" spans="1:10" x14ac:dyDescent="0.25">
      <c r="A138" s="18" t="s">
        <v>390</v>
      </c>
      <c r="B138" s="18" t="s">
        <v>506</v>
      </c>
      <c r="C138" s="18" t="s">
        <v>26</v>
      </c>
      <c r="D138" s="21">
        <v>1</v>
      </c>
      <c r="E138" s="23"/>
      <c r="F138" s="22"/>
      <c r="G138" s="20">
        <f t="shared" si="39"/>
        <v>0</v>
      </c>
      <c r="H138" s="20">
        <f t="shared" si="40"/>
        <v>0</v>
      </c>
      <c r="I138" s="20">
        <f t="shared" si="41"/>
        <v>0</v>
      </c>
    </row>
    <row r="139" spans="1:10" x14ac:dyDescent="0.25">
      <c r="A139" s="18"/>
      <c r="B139" s="18"/>
      <c r="C139" s="18"/>
      <c r="D139" s="21"/>
      <c r="E139" s="23"/>
      <c r="F139" s="22"/>
      <c r="G139" s="96">
        <f>SUM(G130:G138)</f>
        <v>0</v>
      </c>
      <c r="H139" s="96">
        <f>SUM(H130:H138)</f>
        <v>0</v>
      </c>
      <c r="I139" s="96">
        <f>SUM(I130:I138)</f>
        <v>0</v>
      </c>
    </row>
    <row r="140" spans="1:10" x14ac:dyDescent="0.25">
      <c r="A140" s="18"/>
      <c r="B140" s="18"/>
      <c r="C140" s="18"/>
      <c r="D140" s="21"/>
      <c r="E140" s="23"/>
      <c r="F140" s="22"/>
      <c r="G140" s="20"/>
      <c r="H140" s="20"/>
      <c r="I140" s="20"/>
    </row>
    <row r="141" spans="1:10" x14ac:dyDescent="0.25">
      <c r="A141" s="12">
        <v>7</v>
      </c>
      <c r="B141" s="12" t="s">
        <v>419</v>
      </c>
      <c r="C141" s="18"/>
      <c r="D141" s="21"/>
      <c r="E141" s="21"/>
      <c r="F141" s="22"/>
      <c r="G141" s="20"/>
      <c r="H141" s="20"/>
      <c r="I141" s="20"/>
      <c r="J141" t="s">
        <v>509</v>
      </c>
    </row>
    <row r="142" spans="1:10" s="36" customFormat="1" x14ac:dyDescent="0.25">
      <c r="A142" s="18" t="s">
        <v>129</v>
      </c>
      <c r="B142" s="18" t="s">
        <v>362</v>
      </c>
      <c r="C142" s="18" t="s">
        <v>21</v>
      </c>
      <c r="D142" s="21">
        <v>20</v>
      </c>
      <c r="E142" s="21"/>
      <c r="F142" s="22"/>
      <c r="G142" s="20">
        <f t="shared" ref="G142" si="42">D142*E142</f>
        <v>0</v>
      </c>
      <c r="H142" s="20">
        <f t="shared" ref="H142" si="43">D142*F142</f>
        <v>0</v>
      </c>
      <c r="I142" s="20">
        <f t="shared" ref="I142" si="44">G142+H142</f>
        <v>0</v>
      </c>
    </row>
    <row r="143" spans="1:10" s="36" customFormat="1" x14ac:dyDescent="0.25">
      <c r="A143" s="18" t="s">
        <v>130</v>
      </c>
      <c r="B143" s="18" t="s">
        <v>507</v>
      </c>
      <c r="C143" s="18" t="s">
        <v>22</v>
      </c>
      <c r="D143" s="21">
        <v>2</v>
      </c>
      <c r="E143" s="21"/>
      <c r="F143" s="22"/>
      <c r="G143" s="20">
        <f t="shared" ref="G143:G146" si="45">D143*E143</f>
        <v>0</v>
      </c>
      <c r="H143" s="20">
        <f t="shared" ref="H143:H146" si="46">D143*F143</f>
        <v>0</v>
      </c>
      <c r="I143" s="20">
        <f t="shared" ref="I143:I146" si="47">G143+H143</f>
        <v>0</v>
      </c>
    </row>
    <row r="144" spans="1:10" s="36" customFormat="1" x14ac:dyDescent="0.25">
      <c r="A144" s="18" t="s">
        <v>131</v>
      </c>
      <c r="B144" s="18" t="s">
        <v>508</v>
      </c>
      <c r="C144" s="18" t="s">
        <v>22</v>
      </c>
      <c r="D144" s="21">
        <v>2</v>
      </c>
      <c r="E144" s="21"/>
      <c r="F144" s="22"/>
      <c r="G144" s="20">
        <f t="shared" si="45"/>
        <v>0</v>
      </c>
      <c r="H144" s="20">
        <f t="shared" si="46"/>
        <v>0</v>
      </c>
      <c r="I144" s="20">
        <f t="shared" si="47"/>
        <v>0</v>
      </c>
    </row>
    <row r="145" spans="1:10" s="36" customFormat="1" x14ac:dyDescent="0.25">
      <c r="A145" s="18" t="s">
        <v>428</v>
      </c>
      <c r="B145" s="18" t="s">
        <v>420</v>
      </c>
      <c r="C145" s="18" t="s">
        <v>22</v>
      </c>
      <c r="D145" s="21">
        <v>1</v>
      </c>
      <c r="E145" s="21"/>
      <c r="F145" s="22"/>
      <c r="G145" s="20">
        <f t="shared" si="45"/>
        <v>0</v>
      </c>
      <c r="H145" s="20">
        <f t="shared" si="46"/>
        <v>0</v>
      </c>
      <c r="I145" s="20">
        <f t="shared" si="47"/>
        <v>0</v>
      </c>
    </row>
    <row r="146" spans="1:10" s="36" customFormat="1" x14ac:dyDescent="0.25">
      <c r="A146" s="18"/>
      <c r="B146" s="18"/>
      <c r="C146" s="18"/>
      <c r="D146" s="21"/>
      <c r="E146" s="21"/>
      <c r="F146" s="22"/>
      <c r="G146" s="20">
        <f t="shared" si="45"/>
        <v>0</v>
      </c>
      <c r="H146" s="20">
        <f t="shared" si="46"/>
        <v>0</v>
      </c>
      <c r="I146" s="20">
        <f t="shared" si="47"/>
        <v>0</v>
      </c>
    </row>
    <row r="147" spans="1:10" x14ac:dyDescent="0.25">
      <c r="A147" s="18"/>
      <c r="B147" s="31" t="s">
        <v>228</v>
      </c>
      <c r="C147" s="18"/>
      <c r="D147" s="21"/>
      <c r="E147" s="21"/>
      <c r="F147" s="22"/>
      <c r="G147" s="15">
        <f>SUM(G142:G146)</f>
        <v>0</v>
      </c>
      <c r="H147" s="15">
        <f>SUM(H142:H146)</f>
        <v>0</v>
      </c>
      <c r="I147" s="15">
        <f>SUM(I142:I146)</f>
        <v>0</v>
      </c>
    </row>
    <row r="148" spans="1:10" x14ac:dyDescent="0.25">
      <c r="A148" s="18"/>
      <c r="B148" s="18"/>
      <c r="C148" s="18"/>
      <c r="D148" s="21"/>
      <c r="E148" s="23"/>
      <c r="F148" s="22"/>
      <c r="G148" s="20"/>
      <c r="H148" s="20"/>
      <c r="I148" s="20"/>
    </row>
    <row r="149" spans="1:10" x14ac:dyDescent="0.25">
      <c r="A149" s="89">
        <v>8</v>
      </c>
      <c r="B149" s="12" t="s">
        <v>429</v>
      </c>
      <c r="C149" s="18"/>
      <c r="D149" s="21"/>
      <c r="E149" s="21"/>
      <c r="F149" s="22"/>
      <c r="G149" s="15"/>
      <c r="H149" s="15"/>
      <c r="I149" s="15"/>
      <c r="J149" t="s">
        <v>431</v>
      </c>
    </row>
    <row r="150" spans="1:10" x14ac:dyDescent="0.25">
      <c r="A150" s="90" t="s">
        <v>37</v>
      </c>
      <c r="B150" s="18" t="s">
        <v>547</v>
      </c>
      <c r="C150" s="18" t="s">
        <v>26</v>
      </c>
      <c r="D150" s="21">
        <v>1</v>
      </c>
      <c r="E150" s="21"/>
      <c r="F150" s="22"/>
      <c r="G150" s="20">
        <f t="shared" ref="G150" si="48">E150*D150</f>
        <v>0</v>
      </c>
      <c r="H150" s="20">
        <f t="shared" ref="H150" si="49">D150*F150</f>
        <v>0</v>
      </c>
      <c r="I150" s="20">
        <f t="shared" ref="I150" si="50">G150+H150</f>
        <v>0</v>
      </c>
    </row>
    <row r="151" spans="1:10" x14ac:dyDescent="0.25">
      <c r="A151" s="90" t="s">
        <v>38</v>
      </c>
      <c r="B151" s="18" t="s">
        <v>548</v>
      </c>
      <c r="C151" s="18" t="s">
        <v>26</v>
      </c>
      <c r="D151" s="21">
        <v>1</v>
      </c>
      <c r="E151" s="21"/>
      <c r="F151" s="22"/>
      <c r="G151" s="20">
        <f t="shared" ref="G151:G154" si="51">E151*D151</f>
        <v>0</v>
      </c>
      <c r="H151" s="20">
        <f t="shared" ref="H151:H154" si="52">D151*F151</f>
        <v>0</v>
      </c>
      <c r="I151" s="20">
        <f t="shared" ref="I151:I154" si="53">G151+H151</f>
        <v>0</v>
      </c>
    </row>
    <row r="152" spans="1:10" x14ac:dyDescent="0.25">
      <c r="A152" s="90" t="s">
        <v>39</v>
      </c>
      <c r="B152" s="18" t="s">
        <v>545</v>
      </c>
      <c r="C152" s="18" t="s">
        <v>26</v>
      </c>
      <c r="D152" s="21">
        <v>1</v>
      </c>
      <c r="E152" s="21"/>
      <c r="F152" s="22"/>
      <c r="G152" s="20">
        <f t="shared" si="51"/>
        <v>0</v>
      </c>
      <c r="H152" s="20">
        <f t="shared" si="52"/>
        <v>0</v>
      </c>
      <c r="I152" s="20">
        <f t="shared" si="53"/>
        <v>0</v>
      </c>
      <c r="J152" t="s">
        <v>546</v>
      </c>
    </row>
    <row r="153" spans="1:10" x14ac:dyDescent="0.25">
      <c r="A153" s="90" t="s">
        <v>65</v>
      </c>
      <c r="B153" s="18" t="s">
        <v>430</v>
      </c>
      <c r="C153" s="18" t="s">
        <v>26</v>
      </c>
      <c r="D153" s="21">
        <v>1</v>
      </c>
      <c r="E153" s="21"/>
      <c r="F153" s="22"/>
      <c r="G153" s="20">
        <f t="shared" si="51"/>
        <v>0</v>
      </c>
      <c r="H153" s="20">
        <f t="shared" si="52"/>
        <v>0</v>
      </c>
      <c r="I153" s="20">
        <f t="shared" si="53"/>
        <v>0</v>
      </c>
    </row>
    <row r="154" spans="1:10" x14ac:dyDescent="0.25">
      <c r="A154" s="12"/>
      <c r="B154" s="18"/>
      <c r="C154" s="18"/>
      <c r="D154" s="21"/>
      <c r="E154" s="21"/>
      <c r="F154" s="22"/>
      <c r="G154" s="20">
        <f t="shared" si="51"/>
        <v>0</v>
      </c>
      <c r="H154" s="20">
        <f t="shared" si="52"/>
        <v>0</v>
      </c>
      <c r="I154" s="20">
        <f t="shared" si="53"/>
        <v>0</v>
      </c>
    </row>
    <row r="155" spans="1:10" x14ac:dyDescent="0.25">
      <c r="A155" s="12"/>
      <c r="B155" s="31" t="s">
        <v>228</v>
      </c>
      <c r="C155" s="18"/>
      <c r="D155" s="21"/>
      <c r="E155" s="21"/>
      <c r="F155" s="22"/>
      <c r="G155" s="15">
        <f>SUM(G150:G154)</f>
        <v>0</v>
      </c>
      <c r="H155" s="15">
        <f>SUM(H150:H154)</f>
        <v>0</v>
      </c>
      <c r="I155" s="15">
        <f>SUM(I150:I154)</f>
        <v>0</v>
      </c>
    </row>
    <row r="156" spans="1:10" x14ac:dyDescent="0.25">
      <c r="A156" s="12"/>
      <c r="B156" s="18"/>
      <c r="C156" s="18"/>
      <c r="D156" s="21"/>
      <c r="E156" s="21"/>
      <c r="F156" s="22"/>
      <c r="G156" s="15"/>
      <c r="H156" s="15"/>
      <c r="I156" s="15"/>
    </row>
    <row r="157" spans="1:10" x14ac:dyDescent="0.25">
      <c r="A157" s="18"/>
      <c r="B157" s="18"/>
      <c r="C157" s="18"/>
      <c r="D157" s="21"/>
      <c r="E157" s="21"/>
      <c r="F157" s="22"/>
      <c r="G157" s="15"/>
      <c r="H157" s="15"/>
      <c r="I157" s="15"/>
    </row>
    <row r="158" spans="1:10" x14ac:dyDescent="0.25">
      <c r="A158" s="12" t="s">
        <v>13</v>
      </c>
      <c r="B158" s="12" t="s">
        <v>416</v>
      </c>
      <c r="C158" s="18"/>
      <c r="D158" s="21"/>
      <c r="E158" s="21"/>
      <c r="F158" s="22"/>
      <c r="G158" s="20"/>
      <c r="H158" s="20"/>
      <c r="I158" s="20"/>
      <c r="J158" t="s">
        <v>421</v>
      </c>
    </row>
    <row r="159" spans="1:10" x14ac:dyDescent="0.25">
      <c r="A159" s="30" t="s">
        <v>46</v>
      </c>
      <c r="B159" s="18" t="s">
        <v>406</v>
      </c>
      <c r="C159" s="18" t="s">
        <v>22</v>
      </c>
      <c r="D159" s="21">
        <v>2</v>
      </c>
      <c r="E159" s="21"/>
      <c r="F159" s="22"/>
      <c r="G159" s="20">
        <f t="shared" ref="G159" si="54">E159*D159</f>
        <v>0</v>
      </c>
      <c r="H159" s="20">
        <f t="shared" ref="H159" si="55">D159*F159</f>
        <v>0</v>
      </c>
      <c r="I159" s="20">
        <f t="shared" ref="I159" si="56">G159+H159</f>
        <v>0</v>
      </c>
    </row>
    <row r="160" spans="1:10" x14ac:dyDescent="0.25">
      <c r="A160" s="18" t="s">
        <v>50</v>
      </c>
      <c r="B160" s="18" t="s">
        <v>197</v>
      </c>
      <c r="C160" s="18" t="s">
        <v>22</v>
      </c>
      <c r="D160" s="21">
        <v>5</v>
      </c>
      <c r="E160" s="21"/>
      <c r="F160" s="22"/>
      <c r="G160" s="20">
        <f t="shared" ref="G160:G169" si="57">E160*D160</f>
        <v>0</v>
      </c>
      <c r="H160" s="20">
        <f t="shared" ref="H160:H169" si="58">D160*F160</f>
        <v>0</v>
      </c>
      <c r="I160" s="20">
        <f t="shared" ref="I160:I169" si="59">G160+H160</f>
        <v>0</v>
      </c>
    </row>
    <row r="161" spans="1:10" x14ac:dyDescent="0.25">
      <c r="A161" s="18" t="s">
        <v>52</v>
      </c>
      <c r="B161" s="18" t="s">
        <v>408</v>
      </c>
      <c r="C161" s="18" t="s">
        <v>22</v>
      </c>
      <c r="D161" s="21">
        <v>6</v>
      </c>
      <c r="E161" s="21"/>
      <c r="F161" s="22"/>
      <c r="G161" s="20">
        <f t="shared" si="57"/>
        <v>0</v>
      </c>
      <c r="H161" s="20">
        <f t="shared" si="58"/>
        <v>0</v>
      </c>
      <c r="I161" s="20">
        <f t="shared" si="59"/>
        <v>0</v>
      </c>
    </row>
    <row r="162" spans="1:10" x14ac:dyDescent="0.25">
      <c r="A162" s="18" t="s">
        <v>54</v>
      </c>
      <c r="B162" s="18" t="s">
        <v>407</v>
      </c>
      <c r="C162" s="18" t="s">
        <v>22</v>
      </c>
      <c r="D162" s="21">
        <v>4</v>
      </c>
      <c r="E162" s="21"/>
      <c r="F162" s="22"/>
      <c r="G162" s="20">
        <f t="shared" si="57"/>
        <v>0</v>
      </c>
      <c r="H162" s="20">
        <f t="shared" si="58"/>
        <v>0</v>
      </c>
      <c r="I162" s="20">
        <f t="shared" si="59"/>
        <v>0</v>
      </c>
    </row>
    <row r="163" spans="1:10" x14ac:dyDescent="0.25">
      <c r="A163" s="18" t="s">
        <v>132</v>
      </c>
      <c r="B163" s="18" t="s">
        <v>407</v>
      </c>
      <c r="C163" s="18" t="s">
        <v>22</v>
      </c>
      <c r="D163" s="21">
        <v>4</v>
      </c>
      <c r="E163" s="21"/>
      <c r="F163" s="22"/>
      <c r="G163" s="20">
        <f t="shared" si="57"/>
        <v>0</v>
      </c>
      <c r="H163" s="20">
        <f t="shared" si="58"/>
        <v>0</v>
      </c>
      <c r="I163" s="20">
        <f t="shared" si="59"/>
        <v>0</v>
      </c>
    </row>
    <row r="164" spans="1:10" x14ac:dyDescent="0.25">
      <c r="A164" s="18" t="s">
        <v>133</v>
      </c>
      <c r="B164" s="18" t="s">
        <v>549</v>
      </c>
      <c r="C164" s="18" t="s">
        <v>22</v>
      </c>
      <c r="D164" s="21">
        <v>1</v>
      </c>
      <c r="E164" s="21"/>
      <c r="F164" s="22"/>
      <c r="G164" s="20">
        <f t="shared" si="57"/>
        <v>0</v>
      </c>
      <c r="H164" s="20">
        <f t="shared" si="58"/>
        <v>0</v>
      </c>
      <c r="I164" s="20">
        <f t="shared" si="59"/>
        <v>0</v>
      </c>
    </row>
    <row r="165" spans="1:10" x14ac:dyDescent="0.25">
      <c r="A165" s="18" t="s">
        <v>409</v>
      </c>
      <c r="B165" s="18" t="s">
        <v>418</v>
      </c>
      <c r="C165" s="18" t="s">
        <v>22</v>
      </c>
      <c r="D165" s="21">
        <v>1</v>
      </c>
      <c r="E165" s="21"/>
      <c r="F165" s="22"/>
      <c r="G165" s="20">
        <f t="shared" si="57"/>
        <v>0</v>
      </c>
      <c r="H165" s="20">
        <f t="shared" si="58"/>
        <v>0</v>
      </c>
      <c r="I165" s="20">
        <f t="shared" si="59"/>
        <v>0</v>
      </c>
    </row>
    <row r="166" spans="1:10" x14ac:dyDescent="0.25">
      <c r="A166" s="18" t="s">
        <v>413</v>
      </c>
      <c r="B166" s="18" t="s">
        <v>550</v>
      </c>
      <c r="C166" s="18" t="s">
        <v>22</v>
      </c>
      <c r="D166" s="21">
        <v>1</v>
      </c>
      <c r="E166" s="21"/>
      <c r="F166" s="22"/>
      <c r="G166" s="20">
        <f t="shared" si="57"/>
        <v>0</v>
      </c>
      <c r="H166" s="20">
        <f t="shared" si="58"/>
        <v>0</v>
      </c>
      <c r="I166" s="20">
        <f t="shared" si="59"/>
        <v>0</v>
      </c>
    </row>
    <row r="167" spans="1:10" x14ac:dyDescent="0.25">
      <c r="A167" s="18" t="s">
        <v>410</v>
      </c>
      <c r="B167" s="18" t="s">
        <v>411</v>
      </c>
      <c r="C167" s="18" t="s">
        <v>26</v>
      </c>
      <c r="D167" s="21">
        <v>1</v>
      </c>
      <c r="E167" s="21"/>
      <c r="F167" s="22"/>
      <c r="G167" s="20">
        <f t="shared" si="57"/>
        <v>0</v>
      </c>
      <c r="H167" s="20">
        <f t="shared" si="58"/>
        <v>0</v>
      </c>
      <c r="I167" s="20">
        <f t="shared" si="59"/>
        <v>0</v>
      </c>
    </row>
    <row r="168" spans="1:10" x14ac:dyDescent="0.25">
      <c r="A168" s="18" t="s">
        <v>414</v>
      </c>
      <c r="B168" s="18" t="s">
        <v>412</v>
      </c>
      <c r="C168" s="18" t="s">
        <v>22</v>
      </c>
      <c r="D168" s="21">
        <v>1</v>
      </c>
      <c r="E168" s="21"/>
      <c r="F168" s="22"/>
      <c r="G168" s="20">
        <f t="shared" si="57"/>
        <v>0</v>
      </c>
      <c r="H168" s="20">
        <f t="shared" si="58"/>
        <v>0</v>
      </c>
      <c r="I168" s="20">
        <f t="shared" si="59"/>
        <v>0</v>
      </c>
    </row>
    <row r="169" spans="1:10" x14ac:dyDescent="0.25">
      <c r="A169" s="18" t="s">
        <v>415</v>
      </c>
      <c r="B169" s="18" t="s">
        <v>417</v>
      </c>
      <c r="C169" s="18" t="s">
        <v>26</v>
      </c>
      <c r="D169" s="21">
        <v>1</v>
      </c>
      <c r="E169" s="21"/>
      <c r="F169" s="22"/>
      <c r="G169" s="20">
        <f t="shared" si="57"/>
        <v>0</v>
      </c>
      <c r="H169" s="20">
        <f t="shared" si="58"/>
        <v>0</v>
      </c>
      <c r="I169" s="20">
        <f t="shared" si="59"/>
        <v>0</v>
      </c>
    </row>
    <row r="170" spans="1:10" x14ac:dyDescent="0.25">
      <c r="A170" s="18"/>
      <c r="B170" s="31" t="s">
        <v>228</v>
      </c>
      <c r="C170" s="18"/>
      <c r="D170" s="21"/>
      <c r="E170" s="21"/>
      <c r="F170" s="22"/>
      <c r="G170" s="15">
        <f>SUM(G159:G169)</f>
        <v>0</v>
      </c>
      <c r="H170" s="15">
        <f>SUM(H159:H169)</f>
        <v>0</v>
      </c>
      <c r="I170" s="15">
        <f>SUM(I159:I169)</f>
        <v>0</v>
      </c>
    </row>
    <row r="171" spans="1:10" x14ac:dyDescent="0.25">
      <c r="A171" s="18"/>
      <c r="B171" s="18"/>
      <c r="C171" s="18"/>
      <c r="D171" s="21"/>
      <c r="E171" s="21"/>
      <c r="F171" s="22"/>
      <c r="G171" s="15"/>
      <c r="H171" s="15"/>
      <c r="I171" s="15"/>
    </row>
    <row r="172" spans="1:10" x14ac:dyDescent="0.25">
      <c r="A172" s="12" t="s">
        <v>49</v>
      </c>
      <c r="B172" s="12" t="s">
        <v>432</v>
      </c>
      <c r="C172" s="18"/>
      <c r="D172" s="21"/>
      <c r="E172" s="21"/>
      <c r="F172" s="22"/>
      <c r="G172" s="15"/>
      <c r="H172" s="15"/>
      <c r="I172" s="15"/>
      <c r="J172" t="s">
        <v>436</v>
      </c>
    </row>
    <row r="173" spans="1:10" x14ac:dyDescent="0.25">
      <c r="A173" s="18" t="s">
        <v>134</v>
      </c>
      <c r="B173" s="18" t="s">
        <v>437</v>
      </c>
      <c r="C173" s="18"/>
      <c r="D173" s="21"/>
      <c r="E173" s="21"/>
      <c r="F173" s="22"/>
      <c r="G173" s="20">
        <f t="shared" ref="G173" si="60">D173*E173</f>
        <v>0</v>
      </c>
      <c r="H173" s="20">
        <f t="shared" ref="H173" si="61">D173*F173</f>
        <v>0</v>
      </c>
      <c r="I173" s="20">
        <f t="shared" ref="I173" si="62">G173+H173</f>
        <v>0</v>
      </c>
      <c r="J173" t="s">
        <v>435</v>
      </c>
    </row>
    <row r="174" spans="1:10" x14ac:dyDescent="0.25">
      <c r="A174" s="18" t="s">
        <v>136</v>
      </c>
      <c r="B174" s="18" t="s">
        <v>438</v>
      </c>
      <c r="C174" s="18" t="s">
        <v>22</v>
      </c>
      <c r="D174" s="21">
        <v>1</v>
      </c>
      <c r="E174" s="21"/>
      <c r="F174" s="22"/>
      <c r="G174" s="20">
        <f t="shared" ref="G174:G184" si="63">D174*E174</f>
        <v>0</v>
      </c>
      <c r="H174" s="20">
        <f t="shared" ref="H174:H184" si="64">D174*F174</f>
        <v>0</v>
      </c>
      <c r="I174" s="20">
        <f t="shared" ref="I174:I184" si="65">G174+H174</f>
        <v>0</v>
      </c>
    </row>
    <row r="175" spans="1:10" x14ac:dyDescent="0.25">
      <c r="A175" s="18" t="s">
        <v>137</v>
      </c>
      <c r="B175" s="18" t="s">
        <v>433</v>
      </c>
      <c r="C175" s="18" t="s">
        <v>22</v>
      </c>
      <c r="D175" s="21">
        <v>2</v>
      </c>
      <c r="E175" s="21"/>
      <c r="F175" s="22"/>
      <c r="G175" s="20">
        <f t="shared" si="63"/>
        <v>0</v>
      </c>
      <c r="H175" s="20">
        <f t="shared" si="64"/>
        <v>0</v>
      </c>
      <c r="I175" s="20">
        <f t="shared" si="65"/>
        <v>0</v>
      </c>
    </row>
    <row r="176" spans="1:10" x14ac:dyDescent="0.25">
      <c r="B176" s="33" t="s">
        <v>551</v>
      </c>
      <c r="C176" s="18" t="s">
        <v>26</v>
      </c>
      <c r="D176" s="21">
        <v>1</v>
      </c>
      <c r="E176" s="21"/>
      <c r="F176" s="22"/>
      <c r="G176" s="20">
        <f t="shared" si="63"/>
        <v>0</v>
      </c>
      <c r="H176" s="20">
        <f t="shared" si="64"/>
        <v>0</v>
      </c>
      <c r="I176" s="20">
        <f t="shared" si="65"/>
        <v>0</v>
      </c>
    </row>
    <row r="177" spans="1:10" x14ac:dyDescent="0.25">
      <c r="A177" s="18" t="s">
        <v>138</v>
      </c>
      <c r="B177" s="18" t="s">
        <v>434</v>
      </c>
      <c r="C177" s="18" t="s">
        <v>26</v>
      </c>
      <c r="D177" s="21">
        <v>2</v>
      </c>
      <c r="E177" s="21"/>
      <c r="F177" s="22"/>
      <c r="G177" s="20">
        <f t="shared" si="63"/>
        <v>0</v>
      </c>
      <c r="H177" s="20">
        <f t="shared" si="64"/>
        <v>0</v>
      </c>
      <c r="I177" s="20">
        <f t="shared" si="65"/>
        <v>0</v>
      </c>
    </row>
    <row r="178" spans="1:10" x14ac:dyDescent="0.25">
      <c r="A178" s="18" t="s">
        <v>229</v>
      </c>
      <c r="B178" s="18" t="s">
        <v>422</v>
      </c>
      <c r="C178" s="18" t="s">
        <v>26</v>
      </c>
      <c r="D178" s="21">
        <v>1</v>
      </c>
      <c r="E178" s="21"/>
      <c r="F178" s="22"/>
      <c r="G178" s="20">
        <f t="shared" ref="G178" si="66">E178*D178</f>
        <v>0</v>
      </c>
      <c r="H178" s="20">
        <f t="shared" ref="H178" si="67">D178*F178</f>
        <v>0</v>
      </c>
      <c r="I178" s="20">
        <f t="shared" ref="I178" si="68">G178+H178</f>
        <v>0</v>
      </c>
      <c r="J178" t="s">
        <v>424</v>
      </c>
    </row>
    <row r="179" spans="1:10" x14ac:dyDescent="0.25">
      <c r="A179" s="18" t="s">
        <v>230</v>
      </c>
      <c r="B179" s="18" t="s">
        <v>423</v>
      </c>
      <c r="C179" s="18" t="s">
        <v>26</v>
      </c>
      <c r="D179" s="21">
        <v>1</v>
      </c>
      <c r="E179" s="21"/>
      <c r="F179" s="22"/>
      <c r="G179" s="20">
        <f t="shared" ref="G179:G180" si="69">E179*D179</f>
        <v>0</v>
      </c>
      <c r="H179" s="20">
        <f t="shared" ref="H179:H180" si="70">D179*F179</f>
        <v>0</v>
      </c>
      <c r="I179" s="20">
        <f t="shared" ref="I179:I180" si="71">G179+H179</f>
        <v>0</v>
      </c>
      <c r="J179" t="s">
        <v>425</v>
      </c>
    </row>
    <row r="180" spans="1:10" x14ac:dyDescent="0.25">
      <c r="A180" s="18" t="s">
        <v>231</v>
      </c>
      <c r="B180" s="18" t="s">
        <v>214</v>
      </c>
      <c r="C180" s="18" t="s">
        <v>26</v>
      </c>
      <c r="D180" s="21">
        <v>1</v>
      </c>
      <c r="E180" s="21"/>
      <c r="F180" s="22"/>
      <c r="G180" s="20">
        <f t="shared" si="69"/>
        <v>0</v>
      </c>
      <c r="H180" s="20">
        <f t="shared" si="70"/>
        <v>0</v>
      </c>
      <c r="I180" s="20">
        <f t="shared" si="71"/>
        <v>0</v>
      </c>
    </row>
    <row r="181" spans="1:10" x14ac:dyDescent="0.25">
      <c r="A181" s="18" t="s">
        <v>232</v>
      </c>
      <c r="B181" s="18" t="s">
        <v>427</v>
      </c>
      <c r="C181" s="18" t="s">
        <v>22</v>
      </c>
      <c r="D181" s="21">
        <v>1</v>
      </c>
      <c r="E181" s="21"/>
      <c r="F181" s="22"/>
      <c r="G181" s="20">
        <f t="shared" ref="G181:G182" si="72">E181*D181</f>
        <v>0</v>
      </c>
      <c r="H181" s="20">
        <f t="shared" ref="H181:H182" si="73">D181*F181</f>
        <v>0</v>
      </c>
      <c r="I181" s="20">
        <f t="shared" ref="I181:I182" si="74">G181+H181</f>
        <v>0</v>
      </c>
    </row>
    <row r="182" spans="1:10" x14ac:dyDescent="0.25">
      <c r="A182" s="18" t="s">
        <v>233</v>
      </c>
      <c r="B182" s="18" t="s">
        <v>426</v>
      </c>
      <c r="C182" s="18" t="s">
        <v>22</v>
      </c>
      <c r="D182" s="21">
        <v>1</v>
      </c>
      <c r="E182" s="21"/>
      <c r="F182" s="22"/>
      <c r="G182" s="20">
        <f t="shared" si="72"/>
        <v>0</v>
      </c>
      <c r="H182" s="20">
        <f t="shared" si="73"/>
        <v>0</v>
      </c>
      <c r="I182" s="20">
        <f t="shared" si="74"/>
        <v>0</v>
      </c>
    </row>
    <row r="183" spans="1:10" x14ac:dyDescent="0.25">
      <c r="A183" s="18" t="s">
        <v>440</v>
      </c>
      <c r="B183" s="90" t="s">
        <v>451</v>
      </c>
      <c r="C183" s="18" t="s">
        <v>22</v>
      </c>
      <c r="D183" s="21">
        <v>1</v>
      </c>
      <c r="E183" s="21"/>
      <c r="F183" s="22"/>
      <c r="G183" s="20">
        <f t="shared" si="63"/>
        <v>0</v>
      </c>
      <c r="H183" s="20">
        <f t="shared" si="64"/>
        <v>0</v>
      </c>
      <c r="I183" s="20">
        <f t="shared" si="65"/>
        <v>0</v>
      </c>
    </row>
    <row r="184" spans="1:10" x14ac:dyDescent="0.25">
      <c r="A184" s="18"/>
      <c r="B184" s="33" t="s">
        <v>452</v>
      </c>
      <c r="C184" s="18" t="s">
        <v>22</v>
      </c>
      <c r="D184" s="21">
        <v>1</v>
      </c>
      <c r="E184" s="21"/>
      <c r="F184" s="22"/>
      <c r="G184" s="20">
        <f t="shared" si="63"/>
        <v>0</v>
      </c>
      <c r="H184" s="20">
        <f t="shared" si="64"/>
        <v>0</v>
      </c>
      <c r="I184" s="20">
        <f t="shared" si="65"/>
        <v>0</v>
      </c>
    </row>
    <row r="185" spans="1:10" x14ac:dyDescent="0.25">
      <c r="A185" s="18"/>
      <c r="B185" s="31" t="s">
        <v>228</v>
      </c>
      <c r="C185" s="18"/>
      <c r="D185" s="21"/>
      <c r="E185" s="21"/>
      <c r="F185" s="22"/>
      <c r="G185" s="15">
        <f>SUM(G173:G184)</f>
        <v>0</v>
      </c>
      <c r="H185" s="15">
        <f>SUM(H173:H184)</f>
        <v>0</v>
      </c>
      <c r="I185" s="15">
        <f>SUM(I173:I184)</f>
        <v>0</v>
      </c>
    </row>
    <row r="186" spans="1:10" x14ac:dyDescent="0.25">
      <c r="A186" s="18"/>
      <c r="B186" s="18"/>
      <c r="C186" s="18"/>
      <c r="D186" s="21"/>
      <c r="E186" s="21"/>
      <c r="F186" s="22"/>
      <c r="G186" s="15"/>
      <c r="H186" s="15"/>
      <c r="I186" s="15"/>
    </row>
    <row r="187" spans="1:10" x14ac:dyDescent="0.25">
      <c r="A187" s="12">
        <v>11</v>
      </c>
      <c r="B187" s="12" t="s">
        <v>441</v>
      </c>
      <c r="C187" s="18"/>
      <c r="D187" s="21"/>
      <c r="E187" s="21"/>
      <c r="F187" s="22"/>
      <c r="G187" s="15"/>
      <c r="H187" s="15"/>
      <c r="I187" s="15"/>
      <c r="J187" t="s">
        <v>443</v>
      </c>
    </row>
    <row r="188" spans="1:10" x14ac:dyDescent="0.25">
      <c r="A188" s="18" t="s">
        <v>236</v>
      </c>
      <c r="B188" s="18" t="s">
        <v>442</v>
      </c>
      <c r="C188" s="18" t="s">
        <v>26</v>
      </c>
      <c r="D188" s="21">
        <v>1</v>
      </c>
      <c r="E188" s="21"/>
      <c r="F188" s="22"/>
      <c r="G188" s="20">
        <f t="shared" ref="G188" si="75">E188*D188</f>
        <v>0</v>
      </c>
      <c r="H188" s="20">
        <f t="shared" ref="H188" si="76">D188*F188</f>
        <v>0</v>
      </c>
      <c r="I188" s="20">
        <f t="shared" ref="I188" si="77">G188+H188</f>
        <v>0</v>
      </c>
    </row>
    <row r="189" spans="1:10" x14ac:dyDescent="0.25">
      <c r="A189" s="18" t="s">
        <v>237</v>
      </c>
      <c r="B189" s="18" t="s">
        <v>511</v>
      </c>
      <c r="C189" s="18" t="s">
        <v>22</v>
      </c>
      <c r="D189" s="21">
        <v>15</v>
      </c>
      <c r="E189" s="21"/>
      <c r="F189" s="22"/>
      <c r="G189" s="20">
        <f t="shared" ref="G189:G205" si="78">E189*D189</f>
        <v>0</v>
      </c>
      <c r="H189" s="20">
        <f t="shared" ref="H189:H205" si="79">D189*F189</f>
        <v>0</v>
      </c>
      <c r="I189" s="20">
        <f t="shared" ref="I189:I205" si="80">G189+H189</f>
        <v>0</v>
      </c>
      <c r="J189" t="s">
        <v>446</v>
      </c>
    </row>
    <row r="190" spans="1:10" x14ac:dyDescent="0.25">
      <c r="A190" s="18"/>
      <c r="B190" s="18" t="s">
        <v>510</v>
      </c>
      <c r="C190" s="18" t="s">
        <v>22</v>
      </c>
      <c r="D190" s="21">
        <v>13</v>
      </c>
      <c r="E190" s="21"/>
      <c r="F190" s="22"/>
      <c r="G190" s="20">
        <f t="shared" si="78"/>
        <v>0</v>
      </c>
      <c r="H190" s="20">
        <f t="shared" si="79"/>
        <v>0</v>
      </c>
      <c r="I190" s="20">
        <f t="shared" si="80"/>
        <v>0</v>
      </c>
    </row>
    <row r="191" spans="1:10" x14ac:dyDescent="0.25">
      <c r="A191" s="18"/>
      <c r="B191" s="33" t="s">
        <v>135</v>
      </c>
      <c r="C191" s="18" t="s">
        <v>22</v>
      </c>
      <c r="D191" s="21">
        <v>15</v>
      </c>
      <c r="E191" s="21"/>
      <c r="F191" s="22"/>
      <c r="G191" s="20">
        <f t="shared" si="78"/>
        <v>0</v>
      </c>
      <c r="H191" s="20">
        <f t="shared" si="79"/>
        <v>0</v>
      </c>
      <c r="I191" s="20">
        <f t="shared" si="80"/>
        <v>0</v>
      </c>
    </row>
    <row r="192" spans="1:10" x14ac:dyDescent="0.25">
      <c r="A192" s="18" t="s">
        <v>238</v>
      </c>
      <c r="B192" s="18" t="s">
        <v>447</v>
      </c>
      <c r="C192" s="18" t="s">
        <v>448</v>
      </c>
      <c r="D192" s="21">
        <v>7</v>
      </c>
      <c r="E192" s="21"/>
      <c r="F192" s="22"/>
      <c r="G192" s="20">
        <f t="shared" si="78"/>
        <v>0</v>
      </c>
      <c r="H192" s="20">
        <f t="shared" si="79"/>
        <v>0</v>
      </c>
      <c r="I192" s="20">
        <f t="shared" si="80"/>
        <v>0</v>
      </c>
      <c r="J192" t="s">
        <v>457</v>
      </c>
    </row>
    <row r="193" spans="1:10" x14ac:dyDescent="0.25">
      <c r="A193" s="18" t="s">
        <v>239</v>
      </c>
      <c r="B193" s="18" t="s">
        <v>449</v>
      </c>
      <c r="C193" s="18" t="s">
        <v>22</v>
      </c>
      <c r="D193" s="21">
        <v>20</v>
      </c>
      <c r="E193" s="21"/>
      <c r="F193" s="22"/>
      <c r="G193" s="20">
        <f t="shared" si="78"/>
        <v>0</v>
      </c>
      <c r="H193" s="20">
        <f t="shared" si="79"/>
        <v>0</v>
      </c>
      <c r="I193" s="20">
        <f t="shared" si="80"/>
        <v>0</v>
      </c>
    </row>
    <row r="194" spans="1:10" x14ac:dyDescent="0.25">
      <c r="A194" s="18"/>
      <c r="B194" s="33" t="s">
        <v>450</v>
      </c>
      <c r="C194" s="18" t="s">
        <v>22</v>
      </c>
      <c r="D194" s="21">
        <v>20</v>
      </c>
      <c r="E194" s="21"/>
      <c r="F194" s="22"/>
      <c r="G194" s="20">
        <f t="shared" si="78"/>
        <v>0</v>
      </c>
      <c r="H194" s="20">
        <f t="shared" si="79"/>
        <v>0</v>
      </c>
      <c r="I194" s="20">
        <f t="shared" si="80"/>
        <v>0</v>
      </c>
    </row>
    <row r="195" spans="1:10" x14ac:dyDescent="0.25">
      <c r="A195" s="18" t="s">
        <v>240</v>
      </c>
      <c r="B195" s="18" t="s">
        <v>454</v>
      </c>
      <c r="C195" s="18" t="s">
        <v>22</v>
      </c>
      <c r="D195" s="21">
        <v>1</v>
      </c>
      <c r="E195" s="21"/>
      <c r="F195" s="22"/>
      <c r="G195" s="20">
        <f t="shared" si="78"/>
        <v>0</v>
      </c>
      <c r="H195" s="20">
        <f t="shared" si="79"/>
        <v>0</v>
      </c>
      <c r="I195" s="20">
        <f t="shared" si="80"/>
        <v>0</v>
      </c>
    </row>
    <row r="196" spans="1:10" x14ac:dyDescent="0.25">
      <c r="A196" s="18"/>
      <c r="B196" s="18" t="s">
        <v>455</v>
      </c>
      <c r="C196" s="18" t="s">
        <v>22</v>
      </c>
      <c r="D196" s="21">
        <v>2</v>
      </c>
      <c r="E196" s="21"/>
      <c r="F196" s="22"/>
      <c r="G196" s="20">
        <f t="shared" si="78"/>
        <v>0</v>
      </c>
      <c r="H196" s="20">
        <f t="shared" si="79"/>
        <v>0</v>
      </c>
      <c r="I196" s="20">
        <f t="shared" si="80"/>
        <v>0</v>
      </c>
      <c r="J196" t="s">
        <v>456</v>
      </c>
    </row>
    <row r="197" spans="1:10" x14ac:dyDescent="0.25">
      <c r="A197" s="18" t="s">
        <v>241</v>
      </c>
      <c r="B197" s="18" t="s">
        <v>444</v>
      </c>
      <c r="C197" s="18" t="s">
        <v>22</v>
      </c>
      <c r="D197" s="21">
        <v>7</v>
      </c>
      <c r="E197" s="21"/>
      <c r="F197" s="22"/>
      <c r="G197" s="20">
        <f t="shared" si="78"/>
        <v>0</v>
      </c>
      <c r="H197" s="20">
        <f t="shared" si="79"/>
        <v>0</v>
      </c>
      <c r="I197" s="20">
        <f t="shared" si="80"/>
        <v>0</v>
      </c>
    </row>
    <row r="198" spans="1:10" x14ac:dyDescent="0.25">
      <c r="A198" s="18"/>
      <c r="B198" s="33" t="s">
        <v>135</v>
      </c>
      <c r="C198" s="18" t="s">
        <v>22</v>
      </c>
      <c r="D198" s="21">
        <v>7</v>
      </c>
      <c r="E198" s="21"/>
      <c r="F198" s="22"/>
      <c r="G198" s="20">
        <f t="shared" si="78"/>
        <v>0</v>
      </c>
      <c r="H198" s="20">
        <f t="shared" si="79"/>
        <v>0</v>
      </c>
      <c r="I198" s="20">
        <f t="shared" si="80"/>
        <v>0</v>
      </c>
    </row>
    <row r="199" spans="1:10" x14ac:dyDescent="0.25">
      <c r="A199" s="18"/>
      <c r="B199" s="33" t="s">
        <v>458</v>
      </c>
      <c r="C199" s="18" t="s">
        <v>22</v>
      </c>
      <c r="D199" s="21">
        <v>6</v>
      </c>
      <c r="E199" s="21"/>
      <c r="F199" s="22"/>
      <c r="G199" s="20">
        <f t="shared" si="78"/>
        <v>0</v>
      </c>
      <c r="H199" s="20">
        <f t="shared" si="79"/>
        <v>0</v>
      </c>
      <c r="I199" s="20">
        <f t="shared" si="80"/>
        <v>0</v>
      </c>
    </row>
    <row r="200" spans="1:10" x14ac:dyDescent="0.25">
      <c r="A200" s="18" t="s">
        <v>242</v>
      </c>
      <c r="B200" s="18" t="s">
        <v>512</v>
      </c>
      <c r="C200" s="18" t="s">
        <v>26</v>
      </c>
      <c r="D200" s="21">
        <v>1</v>
      </c>
      <c r="E200" s="21"/>
      <c r="F200" s="22"/>
      <c r="G200" s="20">
        <f t="shared" ref="G200:G204" si="81">E200*D200</f>
        <v>0</v>
      </c>
      <c r="H200" s="20">
        <f t="shared" ref="H200:H204" si="82">D200*F200</f>
        <v>0</v>
      </c>
      <c r="I200" s="20">
        <f t="shared" ref="I200:I204" si="83">G200+H200</f>
        <v>0</v>
      </c>
    </row>
    <row r="201" spans="1:10" x14ac:dyDescent="0.25">
      <c r="A201" s="18" t="s">
        <v>243</v>
      </c>
      <c r="B201" s="90" t="s">
        <v>468</v>
      </c>
      <c r="C201" s="18" t="s">
        <v>26</v>
      </c>
      <c r="D201" s="21">
        <v>1</v>
      </c>
      <c r="E201" s="21"/>
      <c r="F201" s="22"/>
      <c r="G201" s="20">
        <f t="shared" si="81"/>
        <v>0</v>
      </c>
      <c r="H201" s="20">
        <f t="shared" si="82"/>
        <v>0</v>
      </c>
      <c r="I201" s="20">
        <f t="shared" si="83"/>
        <v>0</v>
      </c>
    </row>
    <row r="202" spans="1:10" x14ac:dyDescent="0.25">
      <c r="A202" s="18" t="s">
        <v>244</v>
      </c>
      <c r="B202" s="18" t="s">
        <v>459</v>
      </c>
      <c r="C202" s="18" t="s">
        <v>448</v>
      </c>
      <c r="D202" s="21">
        <v>5</v>
      </c>
      <c r="E202" s="21"/>
      <c r="F202" s="22"/>
      <c r="G202" s="20">
        <f t="shared" si="81"/>
        <v>0</v>
      </c>
      <c r="H202" s="20">
        <f t="shared" si="82"/>
        <v>0</v>
      </c>
      <c r="I202" s="20">
        <f t="shared" si="83"/>
        <v>0</v>
      </c>
    </row>
    <row r="203" spans="1:10" x14ac:dyDescent="0.25">
      <c r="A203" s="18"/>
      <c r="B203" s="33" t="s">
        <v>460</v>
      </c>
      <c r="C203" s="18" t="s">
        <v>22</v>
      </c>
      <c r="D203" s="21">
        <v>5</v>
      </c>
      <c r="E203" s="21"/>
      <c r="F203" s="22"/>
      <c r="G203" s="20">
        <f t="shared" si="81"/>
        <v>0</v>
      </c>
      <c r="H203" s="20">
        <f t="shared" si="82"/>
        <v>0</v>
      </c>
      <c r="I203" s="20">
        <f t="shared" si="83"/>
        <v>0</v>
      </c>
    </row>
    <row r="204" spans="1:10" x14ac:dyDescent="0.25">
      <c r="A204" s="18" t="s">
        <v>245</v>
      </c>
      <c r="B204" s="18" t="s">
        <v>467</v>
      </c>
      <c r="C204" s="18" t="s">
        <v>26</v>
      </c>
      <c r="D204" s="21">
        <v>1</v>
      </c>
      <c r="E204" s="21"/>
      <c r="F204" s="22"/>
      <c r="G204" s="20">
        <f t="shared" si="81"/>
        <v>0</v>
      </c>
      <c r="H204" s="20">
        <f t="shared" si="82"/>
        <v>0</v>
      </c>
      <c r="I204" s="20">
        <f t="shared" si="83"/>
        <v>0</v>
      </c>
    </row>
    <row r="205" spans="1:10" x14ac:dyDescent="0.25">
      <c r="A205" s="18"/>
      <c r="B205" s="18"/>
      <c r="C205" s="18"/>
      <c r="D205" s="21"/>
      <c r="E205" s="21"/>
      <c r="F205" s="22"/>
      <c r="G205" s="20">
        <f t="shared" si="78"/>
        <v>0</v>
      </c>
      <c r="H205" s="20">
        <f t="shared" si="79"/>
        <v>0</v>
      </c>
      <c r="I205" s="20">
        <f t="shared" si="80"/>
        <v>0</v>
      </c>
    </row>
    <row r="206" spans="1:10" x14ac:dyDescent="0.25">
      <c r="A206" s="18"/>
      <c r="B206" s="31" t="s">
        <v>228</v>
      </c>
      <c r="C206" s="18"/>
      <c r="D206" s="21"/>
      <c r="E206" s="21"/>
      <c r="F206" s="22"/>
      <c r="G206" s="15">
        <f>SUM(G188:G205)</f>
        <v>0</v>
      </c>
      <c r="H206" s="15">
        <f>SUM(H188:H205)</f>
        <v>0</v>
      </c>
      <c r="I206" s="15">
        <f>SUM(I188:I205)</f>
        <v>0</v>
      </c>
    </row>
    <row r="207" spans="1:10" x14ac:dyDescent="0.25">
      <c r="A207" s="18"/>
      <c r="B207" s="18"/>
      <c r="C207" s="18"/>
      <c r="D207" s="21"/>
      <c r="E207" s="21"/>
      <c r="F207" s="22"/>
      <c r="G207" s="15"/>
      <c r="H207" s="15"/>
      <c r="I207" s="15"/>
    </row>
    <row r="208" spans="1:10" x14ac:dyDescent="0.25">
      <c r="A208" s="12">
        <v>12</v>
      </c>
      <c r="B208" s="12" t="s">
        <v>461</v>
      </c>
      <c r="C208" s="18"/>
      <c r="D208" s="21"/>
      <c r="E208" s="21"/>
      <c r="F208" s="22"/>
      <c r="G208" s="15"/>
      <c r="H208" s="15"/>
      <c r="I208" s="15"/>
    </row>
    <row r="209" spans="1:9" x14ac:dyDescent="0.25">
      <c r="A209" s="18"/>
      <c r="B209" s="18" t="s">
        <v>634</v>
      </c>
      <c r="C209" s="18"/>
      <c r="D209" s="21"/>
      <c r="E209" s="21"/>
      <c r="F209" s="22"/>
      <c r="G209" s="20">
        <f t="shared" ref="G209" si="84">E209*D209</f>
        <v>0</v>
      </c>
      <c r="H209" s="20">
        <f t="shared" ref="H209" si="85">D209*F209</f>
        <v>0</v>
      </c>
      <c r="I209" s="20">
        <f t="shared" ref="I209" si="86">G209+H209</f>
        <v>0</v>
      </c>
    </row>
    <row r="210" spans="1:9" x14ac:dyDescent="0.25">
      <c r="A210" s="18"/>
      <c r="B210" s="18"/>
      <c r="C210" s="18"/>
      <c r="D210" s="21"/>
      <c r="E210" s="21"/>
      <c r="F210" s="22"/>
      <c r="G210" s="15">
        <f>SUM(G209:G209)</f>
        <v>0</v>
      </c>
      <c r="H210" s="15">
        <f>SUM(H209:H209)</f>
        <v>0</v>
      </c>
      <c r="I210" s="15">
        <f>SUM(I209:I209)</f>
        <v>0</v>
      </c>
    </row>
    <row r="211" spans="1:9" x14ac:dyDescent="0.25">
      <c r="A211" s="12">
        <v>13</v>
      </c>
      <c r="B211" s="12" t="s">
        <v>62</v>
      </c>
      <c r="C211" s="18"/>
      <c r="D211" s="21"/>
      <c r="E211" s="21"/>
      <c r="F211" s="22"/>
      <c r="G211" s="15"/>
      <c r="H211" s="15"/>
      <c r="I211" s="15"/>
    </row>
    <row r="212" spans="1:9" x14ac:dyDescent="0.25">
      <c r="A212" s="30"/>
      <c r="B212" s="18"/>
      <c r="C212" s="18"/>
      <c r="D212" s="21"/>
      <c r="E212" s="21"/>
      <c r="F212" s="22"/>
      <c r="G212" s="20"/>
      <c r="H212" s="20"/>
      <c r="I212" s="20"/>
    </row>
    <row r="213" spans="1:9" x14ac:dyDescent="0.25">
      <c r="A213" s="30" t="s">
        <v>256</v>
      </c>
      <c r="B213" s="18" t="s">
        <v>51</v>
      </c>
      <c r="C213" s="18" t="s">
        <v>26</v>
      </c>
      <c r="D213" s="21">
        <v>1</v>
      </c>
      <c r="E213" s="21"/>
      <c r="F213" s="22"/>
      <c r="G213" s="20">
        <f t="shared" ref="G213:G214" si="87">D213*E213</f>
        <v>0</v>
      </c>
      <c r="H213" s="20">
        <f t="shared" ref="H213:H214" si="88">D213*F213</f>
        <v>0</v>
      </c>
      <c r="I213" s="20">
        <f t="shared" ref="I213:I214" si="89">G213+H213</f>
        <v>0</v>
      </c>
    </row>
    <row r="214" spans="1:9" x14ac:dyDescent="0.25">
      <c r="A214" s="30" t="s">
        <v>257</v>
      </c>
      <c r="B214" s="18" t="s">
        <v>53</v>
      </c>
      <c r="C214" s="18" t="s">
        <v>26</v>
      </c>
      <c r="D214" s="21">
        <v>1</v>
      </c>
      <c r="E214" s="21"/>
      <c r="F214" s="22"/>
      <c r="G214" s="20">
        <f t="shared" si="87"/>
        <v>0</v>
      </c>
      <c r="H214" s="20">
        <f t="shared" si="88"/>
        <v>0</v>
      </c>
      <c r="I214" s="20">
        <f t="shared" si="89"/>
        <v>0</v>
      </c>
    </row>
    <row r="215" spans="1:9" x14ac:dyDescent="0.25">
      <c r="A215" s="30" t="s">
        <v>258</v>
      </c>
      <c r="B215" s="18" t="s">
        <v>61</v>
      </c>
      <c r="C215" s="18" t="s">
        <v>26</v>
      </c>
      <c r="D215" s="21">
        <v>1</v>
      </c>
      <c r="E215" s="21"/>
      <c r="F215" s="22"/>
      <c r="G215" s="20">
        <f t="shared" ref="G215:G216" si="90">D215*E215</f>
        <v>0</v>
      </c>
      <c r="H215" s="20">
        <f t="shared" ref="H215:H216" si="91">D215*F215</f>
        <v>0</v>
      </c>
      <c r="I215" s="20">
        <f t="shared" ref="I215:I216" si="92">G215+H215</f>
        <v>0</v>
      </c>
    </row>
    <row r="216" spans="1:9" x14ac:dyDescent="0.25">
      <c r="A216" s="30" t="s">
        <v>259</v>
      </c>
      <c r="B216" s="18" t="s">
        <v>466</v>
      </c>
      <c r="C216" s="18" t="s">
        <v>26</v>
      </c>
      <c r="D216" s="21">
        <v>1</v>
      </c>
      <c r="E216" s="21"/>
      <c r="F216" s="22"/>
      <c r="G216" s="20">
        <f t="shared" si="90"/>
        <v>0</v>
      </c>
      <c r="H216" s="20">
        <f t="shared" si="91"/>
        <v>0</v>
      </c>
      <c r="I216" s="20">
        <f t="shared" si="92"/>
        <v>0</v>
      </c>
    </row>
    <row r="217" spans="1:9" x14ac:dyDescent="0.25">
      <c r="A217" s="95" t="s">
        <v>260</v>
      </c>
      <c r="B217" s="18" t="s">
        <v>635</v>
      </c>
      <c r="C217" s="18" t="s">
        <v>26</v>
      </c>
      <c r="D217" s="21">
        <v>1</v>
      </c>
      <c r="E217" s="21"/>
      <c r="F217" s="22"/>
      <c r="G217" s="20">
        <f t="shared" ref="G217" si="93">D217*E217</f>
        <v>0</v>
      </c>
      <c r="H217" s="20">
        <f t="shared" ref="H217" si="94">D217*F217</f>
        <v>0</v>
      </c>
      <c r="I217" s="20">
        <f t="shared" ref="I217" si="95">G217+H217</f>
        <v>0</v>
      </c>
    </row>
    <row r="218" spans="1:9" x14ac:dyDescent="0.25">
      <c r="A218" s="28"/>
      <c r="B218" s="18"/>
      <c r="C218" s="18"/>
      <c r="D218" s="21"/>
      <c r="E218" s="21"/>
      <c r="F218" s="22"/>
      <c r="G218" s="15">
        <f>SUM(G213:G217)</f>
        <v>0</v>
      </c>
      <c r="H218" s="15">
        <f>SUM(H213:H217)</f>
        <v>0</v>
      </c>
      <c r="I218" s="15">
        <f>SUM(I213:I217)</f>
        <v>0</v>
      </c>
    </row>
    <row r="219" spans="1:9" x14ac:dyDescent="0.25">
      <c r="A219" s="28"/>
      <c r="B219" s="18"/>
      <c r="C219" s="18"/>
      <c r="D219" s="21"/>
      <c r="E219" s="21"/>
      <c r="F219" s="22"/>
      <c r="G219" s="20"/>
      <c r="H219" s="20"/>
      <c r="I219" s="20"/>
    </row>
    <row r="220" spans="1:9" x14ac:dyDescent="0.25">
      <c r="A220" s="28"/>
      <c r="B220" s="31" t="s">
        <v>23</v>
      </c>
      <c r="C220" s="18"/>
      <c r="D220" s="21"/>
      <c r="E220" s="21"/>
      <c r="F220" s="22"/>
      <c r="G220" s="15">
        <f>G218+G210+G206+G185+G170+G155+G147+G139+G127+G112+G86+G63+G32</f>
        <v>0</v>
      </c>
      <c r="H220" s="15">
        <f>H218+H210+H206+H185+H170+H155+H147+H139+H127+H112+H86+H63+H32</f>
        <v>0</v>
      </c>
      <c r="I220" s="15">
        <f>I218+I210+I206+I185+I170+I155+I147+I139+I127+I112+I86+I63+I32</f>
        <v>0</v>
      </c>
    </row>
    <row r="221" spans="1:9" x14ac:dyDescent="0.25">
      <c r="A221" s="28"/>
      <c r="B221" s="31" t="s">
        <v>40</v>
      </c>
      <c r="C221" s="18"/>
      <c r="D221" s="21"/>
      <c r="E221" s="21"/>
      <c r="F221" s="22"/>
      <c r="G221" s="15">
        <f>0.2*G220</f>
        <v>0</v>
      </c>
      <c r="H221" s="15">
        <f t="shared" ref="H221:I221" si="96">0.2*H220</f>
        <v>0</v>
      </c>
      <c r="I221" s="15">
        <f t="shared" si="96"/>
        <v>0</v>
      </c>
    </row>
    <row r="222" spans="1:9" x14ac:dyDescent="0.25">
      <c r="A222" s="28"/>
      <c r="B222" s="31" t="s">
        <v>4</v>
      </c>
      <c r="C222" s="18"/>
      <c r="D222" s="21"/>
      <c r="E222" s="21"/>
      <c r="F222" s="22"/>
      <c r="G222" s="15">
        <f>G220+G221</f>
        <v>0</v>
      </c>
      <c r="H222" s="15">
        <f t="shared" ref="H222" si="97">H220+H221</f>
        <v>0</v>
      </c>
      <c r="I222" s="15">
        <f>I220+I221</f>
        <v>0</v>
      </c>
    </row>
    <row r="226" spans="1:2" x14ac:dyDescent="0.25">
      <c r="B226" s="36" t="s">
        <v>92</v>
      </c>
    </row>
    <row r="227" spans="1:2" x14ac:dyDescent="0.25">
      <c r="A227">
        <v>1</v>
      </c>
      <c r="B227" s="36" t="s">
        <v>58</v>
      </c>
    </row>
    <row r="228" spans="1:2" x14ac:dyDescent="0.25">
      <c r="A228">
        <v>2</v>
      </c>
      <c r="B228" s="92" t="s">
        <v>44</v>
      </c>
    </row>
    <row r="229" spans="1:2" x14ac:dyDescent="0.25">
      <c r="A229">
        <v>3</v>
      </c>
      <c r="B229" s="92" t="s">
        <v>469</v>
      </c>
    </row>
    <row r="230" spans="1:2" x14ac:dyDescent="0.25">
      <c r="A230">
        <v>4</v>
      </c>
      <c r="B230" s="92" t="s">
        <v>45</v>
      </c>
    </row>
    <row r="231" spans="1:2" x14ac:dyDescent="0.25">
      <c r="A231">
        <v>5</v>
      </c>
      <c r="B231" s="92" t="s">
        <v>59</v>
      </c>
    </row>
    <row r="232" spans="1:2" x14ac:dyDescent="0.25">
      <c r="A232">
        <v>6</v>
      </c>
      <c r="B232" s="92" t="s">
        <v>261</v>
      </c>
    </row>
    <row r="233" spans="1:2" x14ac:dyDescent="0.25">
      <c r="A233">
        <v>7</v>
      </c>
      <c r="B233" s="92" t="s">
        <v>43</v>
      </c>
    </row>
    <row r="234" spans="1:2" x14ac:dyDescent="0.25">
      <c r="A234">
        <v>8</v>
      </c>
      <c r="B234" s="92" t="s">
        <v>47</v>
      </c>
    </row>
    <row r="235" spans="1:2" x14ac:dyDescent="0.25">
      <c r="A235">
        <v>9</v>
      </c>
      <c r="B235" s="29"/>
    </row>
    <row r="236" spans="1:2" x14ac:dyDescent="0.25">
      <c r="A236">
        <v>10</v>
      </c>
      <c r="B236" s="29"/>
    </row>
    <row r="237" spans="1:2" s="114" customFormat="1" ht="12.75" x14ac:dyDescent="0.2"/>
    <row r="238" spans="1:2" s="114" customFormat="1" ht="12.75" x14ac:dyDescent="0.2">
      <c r="B238" s="114" t="s">
        <v>558</v>
      </c>
    </row>
    <row r="239" spans="1:2" s="114" customFormat="1" ht="12.75" x14ac:dyDescent="0.2">
      <c r="B239" s="114" t="s">
        <v>559</v>
      </c>
    </row>
    <row r="240" spans="1:2" s="114" customFormat="1" ht="12.75" x14ac:dyDescent="0.2">
      <c r="B240" s="115" t="s">
        <v>560</v>
      </c>
    </row>
    <row r="245" spans="1:10" x14ac:dyDescent="0.25">
      <c r="A245" s="12" t="s">
        <v>8</v>
      </c>
      <c r="B245" s="12" t="s">
        <v>199</v>
      </c>
      <c r="C245" s="18"/>
      <c r="D245" s="21"/>
      <c r="E245" s="21"/>
      <c r="F245" s="22"/>
      <c r="G245" s="20"/>
      <c r="H245" s="20"/>
      <c r="I245" s="20"/>
    </row>
    <row r="246" spans="1:10" x14ac:dyDescent="0.25">
      <c r="A246" s="18" t="s">
        <v>33</v>
      </c>
      <c r="B246" s="18" t="s">
        <v>156</v>
      </c>
      <c r="C246" s="18" t="s">
        <v>26</v>
      </c>
      <c r="D246" s="21"/>
      <c r="E246" s="21"/>
      <c r="F246" s="22"/>
      <c r="G246" s="20">
        <f t="shared" ref="G246" si="98">E246*D246</f>
        <v>0</v>
      </c>
      <c r="H246" s="20">
        <f t="shared" ref="H246" si="99">D246*F246</f>
        <v>0</v>
      </c>
      <c r="I246" s="20">
        <f t="shared" ref="I246" si="100">G246+H246</f>
        <v>0</v>
      </c>
    </row>
    <row r="247" spans="1:10" x14ac:dyDescent="0.25">
      <c r="A247" s="18" t="s">
        <v>34</v>
      </c>
      <c r="B247" s="33" t="s">
        <v>194</v>
      </c>
      <c r="C247" s="18" t="s">
        <v>26</v>
      </c>
      <c r="D247" s="21"/>
      <c r="E247" s="21"/>
      <c r="F247" s="22"/>
      <c r="G247" s="20">
        <f t="shared" ref="G247:G271" si="101">E247*D247</f>
        <v>0</v>
      </c>
      <c r="H247" s="20">
        <f t="shared" ref="H247:H271" si="102">D247*F247</f>
        <v>0</v>
      </c>
      <c r="I247" s="20">
        <f t="shared" ref="I247:I271" si="103">G247+H247</f>
        <v>0</v>
      </c>
      <c r="J247" t="s">
        <v>155</v>
      </c>
    </row>
    <row r="248" spans="1:10" x14ac:dyDescent="0.25">
      <c r="A248" s="18" t="s">
        <v>35</v>
      </c>
      <c r="B248" s="18" t="s">
        <v>157</v>
      </c>
      <c r="C248" s="18" t="s">
        <v>20</v>
      </c>
      <c r="D248" s="21"/>
      <c r="E248" s="21"/>
      <c r="F248" s="22"/>
      <c r="G248" s="20">
        <f t="shared" si="101"/>
        <v>0</v>
      </c>
      <c r="H248" s="20">
        <f t="shared" si="102"/>
        <v>0</v>
      </c>
      <c r="I248" s="20">
        <f t="shared" si="103"/>
        <v>0</v>
      </c>
    </row>
    <row r="249" spans="1:10" x14ac:dyDescent="0.25">
      <c r="A249" s="18" t="s">
        <v>55</v>
      </c>
      <c r="B249" s="18" t="s">
        <v>215</v>
      </c>
      <c r="C249" s="18" t="s">
        <v>20</v>
      </c>
      <c r="D249" s="21"/>
      <c r="E249" s="21"/>
      <c r="F249" s="22"/>
      <c r="G249" s="20">
        <f t="shared" si="101"/>
        <v>0</v>
      </c>
      <c r="H249" s="20">
        <f t="shared" si="102"/>
        <v>0</v>
      </c>
      <c r="I249" s="20">
        <f t="shared" si="103"/>
        <v>0</v>
      </c>
    </row>
    <row r="250" spans="1:10" x14ac:dyDescent="0.25">
      <c r="A250" s="18" t="s">
        <v>56</v>
      </c>
      <c r="B250" s="18" t="s">
        <v>216</v>
      </c>
      <c r="C250" s="18" t="s">
        <v>20</v>
      </c>
      <c r="D250" s="21"/>
      <c r="E250" s="21"/>
      <c r="F250" s="22"/>
      <c r="G250" s="20">
        <f t="shared" si="101"/>
        <v>0</v>
      </c>
      <c r="H250" s="20">
        <f t="shared" si="102"/>
        <v>0</v>
      </c>
      <c r="I250" s="20">
        <f t="shared" si="103"/>
        <v>0</v>
      </c>
    </row>
    <row r="251" spans="1:10" x14ac:dyDescent="0.25">
      <c r="A251" s="18" t="s">
        <v>57</v>
      </c>
      <c r="B251" s="18" t="s">
        <v>159</v>
      </c>
      <c r="C251" s="18" t="s">
        <v>20</v>
      </c>
      <c r="D251" s="21"/>
      <c r="E251" s="21"/>
      <c r="F251" s="22"/>
      <c r="G251" s="20">
        <f t="shared" si="101"/>
        <v>0</v>
      </c>
      <c r="H251" s="20">
        <f t="shared" si="102"/>
        <v>0</v>
      </c>
      <c r="I251" s="20">
        <f t="shared" si="103"/>
        <v>0</v>
      </c>
    </row>
    <row r="252" spans="1:10" x14ac:dyDescent="0.25">
      <c r="A252" s="18" t="s">
        <v>60</v>
      </c>
      <c r="B252" s="18" t="s">
        <v>160</v>
      </c>
      <c r="C252" s="18" t="s">
        <v>21</v>
      </c>
      <c r="D252" s="21"/>
      <c r="E252" s="21"/>
      <c r="F252" s="22"/>
      <c r="G252" s="20">
        <f t="shared" si="101"/>
        <v>0</v>
      </c>
      <c r="H252" s="20">
        <f t="shared" si="102"/>
        <v>0</v>
      </c>
      <c r="I252" s="20">
        <f t="shared" si="103"/>
        <v>0</v>
      </c>
    </row>
    <row r="253" spans="1:10" x14ac:dyDescent="0.25">
      <c r="A253" s="18" t="s">
        <v>84</v>
      </c>
      <c r="B253" s="18" t="s">
        <v>161</v>
      </c>
      <c r="C253" s="18" t="s">
        <v>20</v>
      </c>
      <c r="D253" s="21"/>
      <c r="E253" s="21"/>
      <c r="F253" s="22"/>
      <c r="G253" s="20">
        <f t="shared" si="101"/>
        <v>0</v>
      </c>
      <c r="H253" s="20">
        <f t="shared" si="102"/>
        <v>0</v>
      </c>
      <c r="I253" s="20">
        <f t="shared" si="103"/>
        <v>0</v>
      </c>
      <c r="J253" t="s">
        <v>162</v>
      </c>
    </row>
    <row r="254" spans="1:10" x14ac:dyDescent="0.25">
      <c r="A254" s="18" t="s">
        <v>88</v>
      </c>
      <c r="B254" s="18" t="s">
        <v>163</v>
      </c>
      <c r="C254" s="18" t="s">
        <v>20</v>
      </c>
      <c r="D254" s="21"/>
      <c r="E254" s="21"/>
      <c r="F254" s="22"/>
      <c r="G254" s="20">
        <f t="shared" si="101"/>
        <v>0</v>
      </c>
      <c r="H254" s="20">
        <f t="shared" si="102"/>
        <v>0</v>
      </c>
      <c r="I254" s="20">
        <f t="shared" si="103"/>
        <v>0</v>
      </c>
    </row>
    <row r="255" spans="1:10" x14ac:dyDescent="0.25">
      <c r="A255" s="18" t="s">
        <v>164</v>
      </c>
      <c r="B255" s="18" t="s">
        <v>165</v>
      </c>
      <c r="C255" s="18" t="s">
        <v>20</v>
      </c>
      <c r="D255" s="21"/>
      <c r="E255" s="21"/>
      <c r="F255" s="22"/>
      <c r="G255" s="20">
        <f t="shared" si="101"/>
        <v>0</v>
      </c>
      <c r="H255" s="20">
        <f t="shared" si="102"/>
        <v>0</v>
      </c>
      <c r="I255" s="20">
        <f t="shared" si="103"/>
        <v>0</v>
      </c>
    </row>
    <row r="256" spans="1:10" x14ac:dyDescent="0.25">
      <c r="A256" s="18" t="s">
        <v>167</v>
      </c>
      <c r="B256" s="18" t="s">
        <v>217</v>
      </c>
      <c r="C256" s="18" t="s">
        <v>20</v>
      </c>
      <c r="D256" s="21"/>
      <c r="E256" s="21"/>
      <c r="F256" s="22"/>
      <c r="G256" s="20">
        <f t="shared" si="101"/>
        <v>0</v>
      </c>
      <c r="H256" s="20">
        <f t="shared" si="102"/>
        <v>0</v>
      </c>
      <c r="I256" s="20">
        <f t="shared" si="103"/>
        <v>0</v>
      </c>
    </row>
    <row r="257" spans="1:10" x14ac:dyDescent="0.25">
      <c r="A257" s="30" t="s">
        <v>168</v>
      </c>
      <c r="B257" s="18" t="s">
        <v>166</v>
      </c>
      <c r="C257" s="18" t="s">
        <v>20</v>
      </c>
      <c r="D257" s="21"/>
      <c r="E257" s="21"/>
      <c r="F257" s="22"/>
      <c r="G257" s="20">
        <f t="shared" si="101"/>
        <v>0</v>
      </c>
      <c r="H257" s="20">
        <f t="shared" si="102"/>
        <v>0</v>
      </c>
      <c r="I257" s="20">
        <f t="shared" si="103"/>
        <v>0</v>
      </c>
    </row>
    <row r="258" spans="1:10" x14ac:dyDescent="0.25">
      <c r="A258" s="18" t="s">
        <v>247</v>
      </c>
      <c r="B258" s="18" t="s">
        <v>169</v>
      </c>
      <c r="C258" s="18" t="s">
        <v>21</v>
      </c>
      <c r="D258" s="21"/>
      <c r="E258" s="21"/>
      <c r="F258" s="22"/>
      <c r="G258" s="20">
        <f t="shared" si="101"/>
        <v>0</v>
      </c>
      <c r="H258" s="20">
        <f t="shared" si="102"/>
        <v>0</v>
      </c>
      <c r="I258" s="20">
        <f t="shared" si="103"/>
        <v>0</v>
      </c>
      <c r="J258" t="s">
        <v>218</v>
      </c>
    </row>
    <row r="259" spans="1:10" x14ac:dyDescent="0.25">
      <c r="A259" s="18" t="s">
        <v>171</v>
      </c>
      <c r="B259" s="18" t="s">
        <v>170</v>
      </c>
      <c r="C259" s="18" t="s">
        <v>21</v>
      </c>
      <c r="D259" s="21"/>
      <c r="E259" s="21"/>
      <c r="F259" s="22"/>
      <c r="G259" s="20">
        <f t="shared" si="101"/>
        <v>0</v>
      </c>
      <c r="H259" s="20">
        <f t="shared" si="102"/>
        <v>0</v>
      </c>
      <c r="I259" s="20">
        <f t="shared" si="103"/>
        <v>0</v>
      </c>
    </row>
    <row r="260" spans="1:10" x14ac:dyDescent="0.25">
      <c r="A260" s="18" t="s">
        <v>172</v>
      </c>
      <c r="B260" s="18" t="s">
        <v>173</v>
      </c>
      <c r="C260" s="18" t="s">
        <v>21</v>
      </c>
      <c r="D260" s="21"/>
      <c r="E260" s="21"/>
      <c r="F260" s="22"/>
      <c r="G260" s="20">
        <f t="shared" si="101"/>
        <v>0</v>
      </c>
      <c r="H260" s="20">
        <f t="shared" si="102"/>
        <v>0</v>
      </c>
      <c r="I260" s="20">
        <f t="shared" si="103"/>
        <v>0</v>
      </c>
      <c r="J260" t="s">
        <v>219</v>
      </c>
    </row>
    <row r="261" spans="1:10" x14ac:dyDescent="0.25">
      <c r="A261" s="18" t="s">
        <v>174</v>
      </c>
      <c r="B261" s="18" t="s">
        <v>177</v>
      </c>
      <c r="C261" s="18" t="s">
        <v>20</v>
      </c>
      <c r="D261" s="21"/>
      <c r="E261" s="21"/>
      <c r="F261" s="22"/>
      <c r="G261" s="20">
        <f t="shared" si="101"/>
        <v>0</v>
      </c>
      <c r="H261" s="20">
        <f t="shared" si="102"/>
        <v>0</v>
      </c>
      <c r="I261" s="20">
        <f t="shared" si="103"/>
        <v>0</v>
      </c>
    </row>
    <row r="262" spans="1:10" x14ac:dyDescent="0.25">
      <c r="A262" s="18"/>
      <c r="B262" s="18" t="s">
        <v>175</v>
      </c>
      <c r="C262" s="18" t="s">
        <v>20</v>
      </c>
      <c r="D262" s="21"/>
      <c r="E262" s="21"/>
      <c r="F262" s="22"/>
      <c r="G262" s="20">
        <f t="shared" si="101"/>
        <v>0</v>
      </c>
      <c r="H262" s="20">
        <f t="shared" si="102"/>
        <v>0</v>
      </c>
      <c r="I262" s="20">
        <f t="shared" si="103"/>
        <v>0</v>
      </c>
    </row>
    <row r="263" spans="1:10" x14ac:dyDescent="0.25">
      <c r="A263" s="18"/>
      <c r="B263" s="18" t="s">
        <v>176</v>
      </c>
      <c r="C263" s="18" t="s">
        <v>20</v>
      </c>
      <c r="D263" s="21"/>
      <c r="E263" s="21"/>
      <c r="F263" s="22"/>
      <c r="G263" s="20">
        <f t="shared" si="101"/>
        <v>0</v>
      </c>
      <c r="H263" s="20">
        <f t="shared" si="102"/>
        <v>0</v>
      </c>
      <c r="I263" s="20">
        <f t="shared" si="103"/>
        <v>0</v>
      </c>
    </row>
    <row r="264" spans="1:10" x14ac:dyDescent="0.25">
      <c r="A264" s="18" t="s">
        <v>178</v>
      </c>
      <c r="B264" s="18" t="s">
        <v>248</v>
      </c>
      <c r="C264" s="18" t="s">
        <v>22</v>
      </c>
      <c r="D264" s="21"/>
      <c r="E264" s="21"/>
      <c r="F264" s="22"/>
      <c r="G264" s="20">
        <f t="shared" ref="G264" si="104">E264*D264</f>
        <v>0</v>
      </c>
      <c r="H264" s="20">
        <f t="shared" ref="H264" si="105">D264*F264</f>
        <v>0</v>
      </c>
      <c r="I264" s="20">
        <f t="shared" ref="I264" si="106">G264+H264</f>
        <v>0</v>
      </c>
    </row>
    <row r="265" spans="1:10" x14ac:dyDescent="0.25">
      <c r="A265" s="18"/>
      <c r="B265" s="33" t="s">
        <v>250</v>
      </c>
      <c r="C265" s="18" t="s">
        <v>22</v>
      </c>
      <c r="D265" s="21"/>
      <c r="E265" s="21"/>
      <c r="F265" s="22"/>
      <c r="G265" s="20">
        <f t="shared" ref="G265" si="107">E265*D265</f>
        <v>0</v>
      </c>
      <c r="H265" s="20">
        <f t="shared" ref="H265" si="108">D265*F265</f>
        <v>0</v>
      </c>
      <c r="I265" s="20">
        <f t="shared" ref="I265" si="109">G265+H265</f>
        <v>0</v>
      </c>
    </row>
    <row r="266" spans="1:10" x14ac:dyDescent="0.25">
      <c r="A266" s="18" t="s">
        <v>183</v>
      </c>
      <c r="B266" s="18" t="s">
        <v>179</v>
      </c>
      <c r="C266" s="18" t="s">
        <v>154</v>
      </c>
      <c r="D266" s="21"/>
      <c r="E266" s="21"/>
      <c r="F266" s="22"/>
      <c r="G266" s="20">
        <f t="shared" si="101"/>
        <v>0</v>
      </c>
      <c r="H266" s="20">
        <f t="shared" si="102"/>
        <v>0</v>
      </c>
      <c r="I266" s="20">
        <f t="shared" si="103"/>
        <v>0</v>
      </c>
      <c r="J266" t="s">
        <v>180</v>
      </c>
    </row>
    <row r="267" spans="1:10" x14ac:dyDescent="0.25">
      <c r="A267" s="18" t="s">
        <v>184</v>
      </c>
      <c r="B267" s="18" t="s">
        <v>181</v>
      </c>
      <c r="C267" s="18" t="s">
        <v>182</v>
      </c>
      <c r="D267" s="21"/>
      <c r="E267" s="21"/>
      <c r="F267" s="22"/>
      <c r="G267" s="20">
        <f t="shared" si="101"/>
        <v>0</v>
      </c>
      <c r="H267" s="20">
        <f t="shared" si="102"/>
        <v>0</v>
      </c>
      <c r="I267" s="20">
        <f t="shared" si="103"/>
        <v>0</v>
      </c>
      <c r="J267" t="s">
        <v>191</v>
      </c>
    </row>
    <row r="268" spans="1:10" x14ac:dyDescent="0.25">
      <c r="A268" s="18" t="s">
        <v>188</v>
      </c>
      <c r="B268" s="18" t="s">
        <v>185</v>
      </c>
      <c r="C268" s="18" t="s">
        <v>21</v>
      </c>
      <c r="D268" s="21"/>
      <c r="E268" s="21"/>
      <c r="F268" s="22"/>
      <c r="G268" s="20">
        <f t="shared" si="101"/>
        <v>0</v>
      </c>
      <c r="H268" s="20">
        <f t="shared" si="102"/>
        <v>0</v>
      </c>
      <c r="I268" s="20">
        <f t="shared" si="103"/>
        <v>0</v>
      </c>
    </row>
    <row r="269" spans="1:10" x14ac:dyDescent="0.25">
      <c r="A269" s="18" t="s">
        <v>189</v>
      </c>
      <c r="B269" s="18" t="s">
        <v>186</v>
      </c>
      <c r="C269" s="18" t="s">
        <v>21</v>
      </c>
      <c r="D269" s="21"/>
      <c r="E269" s="21"/>
      <c r="F269" s="22"/>
      <c r="G269" s="20">
        <f t="shared" si="101"/>
        <v>0</v>
      </c>
      <c r="H269" s="20">
        <f t="shared" si="102"/>
        <v>0</v>
      </c>
      <c r="I269" s="20">
        <f t="shared" si="103"/>
        <v>0</v>
      </c>
      <c r="J269" t="s">
        <v>220</v>
      </c>
    </row>
    <row r="270" spans="1:10" x14ac:dyDescent="0.25">
      <c r="A270" s="18" t="s">
        <v>192</v>
      </c>
      <c r="B270" s="18" t="s">
        <v>187</v>
      </c>
      <c r="C270" s="18" t="s">
        <v>190</v>
      </c>
      <c r="D270" s="21"/>
      <c r="E270" s="21"/>
      <c r="F270" s="22"/>
      <c r="G270" s="20">
        <f t="shared" si="101"/>
        <v>0</v>
      </c>
      <c r="H270" s="20">
        <f t="shared" si="102"/>
        <v>0</v>
      </c>
      <c r="I270" s="20">
        <f t="shared" si="103"/>
        <v>0</v>
      </c>
    </row>
    <row r="271" spans="1:10" x14ac:dyDescent="0.25">
      <c r="A271" s="40" t="s">
        <v>249</v>
      </c>
      <c r="B271" s="18" t="s">
        <v>193</v>
      </c>
      <c r="C271" s="18" t="s">
        <v>182</v>
      </c>
      <c r="D271" s="21"/>
      <c r="E271" s="21"/>
      <c r="F271" s="22"/>
      <c r="G271" s="20">
        <f t="shared" si="101"/>
        <v>0</v>
      </c>
      <c r="H271" s="20">
        <f t="shared" si="102"/>
        <v>0</v>
      </c>
      <c r="I271" s="20">
        <f t="shared" si="103"/>
        <v>0</v>
      </c>
    </row>
    <row r="272" spans="1:10" x14ac:dyDescent="0.25">
      <c r="A272" s="12"/>
      <c r="B272" s="31" t="s">
        <v>228</v>
      </c>
      <c r="C272" s="18"/>
      <c r="D272" s="21"/>
      <c r="E272" s="21"/>
      <c r="F272" s="22"/>
      <c r="G272" s="15">
        <f>SUM(G246:G271)</f>
        <v>0</v>
      </c>
      <c r="H272" s="15">
        <f>SUM(H246:H271)</f>
        <v>0</v>
      </c>
      <c r="I272" s="15">
        <f>SUM(I246:I271)</f>
        <v>0</v>
      </c>
    </row>
    <row r="273" spans="1:10" x14ac:dyDescent="0.25">
      <c r="A273" s="12"/>
      <c r="B273" s="31"/>
      <c r="C273" s="18"/>
      <c r="D273" s="21"/>
      <c r="E273" s="21"/>
      <c r="F273" s="22"/>
      <c r="G273" s="15"/>
      <c r="H273" s="15"/>
      <c r="I273" s="15"/>
    </row>
    <row r="276" spans="1:10" x14ac:dyDescent="0.25">
      <c r="A276" s="12" t="s">
        <v>234</v>
      </c>
      <c r="B276" s="12" t="s">
        <v>270</v>
      </c>
      <c r="C276" s="18"/>
      <c r="D276" s="21"/>
      <c r="E276" s="21"/>
      <c r="F276" s="22"/>
      <c r="G276" s="15"/>
      <c r="H276" s="15"/>
      <c r="I276" s="15"/>
    </row>
    <row r="277" spans="1:10" x14ac:dyDescent="0.25">
      <c r="A277" s="18" t="s">
        <v>236</v>
      </c>
      <c r="B277" s="18" t="s">
        <v>235</v>
      </c>
      <c r="C277" s="18" t="s">
        <v>26</v>
      </c>
      <c r="D277" s="21"/>
      <c r="E277" s="21"/>
      <c r="F277" s="22"/>
      <c r="G277" s="20">
        <f t="shared" ref="G277" si="110">E277*D277</f>
        <v>0</v>
      </c>
      <c r="H277" s="20">
        <f t="shared" ref="H277" si="111">D277*F277</f>
        <v>0</v>
      </c>
      <c r="I277" s="20">
        <f t="shared" ref="I277" si="112">G277+H277</f>
        <v>0</v>
      </c>
    </row>
    <row r="278" spans="1:10" x14ac:dyDescent="0.25">
      <c r="A278" s="18" t="s">
        <v>237</v>
      </c>
      <c r="B278" s="18" t="s">
        <v>200</v>
      </c>
      <c r="C278" s="18" t="s">
        <v>201</v>
      </c>
      <c r="D278" s="21"/>
      <c r="E278" s="21"/>
      <c r="F278" s="22"/>
      <c r="G278" s="20">
        <f t="shared" ref="G278:G290" si="113">E278*D278</f>
        <v>0</v>
      </c>
      <c r="H278" s="20">
        <f t="shared" ref="H278:H290" si="114">D278*F278</f>
        <v>0</v>
      </c>
      <c r="I278" s="20">
        <f t="shared" ref="I278:I290" si="115">G278+H278</f>
        <v>0</v>
      </c>
    </row>
    <row r="279" spans="1:10" x14ac:dyDescent="0.25">
      <c r="A279" s="18" t="s">
        <v>238</v>
      </c>
      <c r="B279" s="18" t="s">
        <v>205</v>
      </c>
      <c r="C279" s="18" t="s">
        <v>21</v>
      </c>
      <c r="D279" s="21"/>
      <c r="E279" s="21"/>
      <c r="F279" s="22"/>
      <c r="G279" s="20">
        <f t="shared" si="113"/>
        <v>0</v>
      </c>
      <c r="H279" s="20">
        <f t="shared" si="114"/>
        <v>0</v>
      </c>
      <c r="I279" s="20">
        <f t="shared" si="115"/>
        <v>0</v>
      </c>
    </row>
    <row r="280" spans="1:10" x14ac:dyDescent="0.25">
      <c r="A280" s="18" t="s">
        <v>239</v>
      </c>
      <c r="B280" s="18" t="s">
        <v>202</v>
      </c>
      <c r="C280" s="18" t="s">
        <v>20</v>
      </c>
      <c r="D280" s="21"/>
      <c r="E280" s="21"/>
      <c r="F280" s="22"/>
      <c r="G280" s="20">
        <f t="shared" si="113"/>
        <v>0</v>
      </c>
      <c r="H280" s="20">
        <f t="shared" si="114"/>
        <v>0</v>
      </c>
      <c r="I280" s="20">
        <f t="shared" si="115"/>
        <v>0</v>
      </c>
    </row>
    <row r="281" spans="1:10" x14ac:dyDescent="0.25">
      <c r="A281" s="18" t="s">
        <v>240</v>
      </c>
      <c r="B281" s="18" t="s">
        <v>269</v>
      </c>
      <c r="C281" s="18" t="s">
        <v>20</v>
      </c>
      <c r="D281" s="21"/>
      <c r="E281" s="21"/>
      <c r="F281" s="22"/>
      <c r="G281" s="20">
        <f t="shared" si="113"/>
        <v>0</v>
      </c>
      <c r="H281" s="20">
        <f t="shared" si="114"/>
        <v>0</v>
      </c>
      <c r="I281" s="20">
        <f t="shared" si="115"/>
        <v>0</v>
      </c>
    </row>
    <row r="282" spans="1:10" x14ac:dyDescent="0.25">
      <c r="A282" s="18" t="s">
        <v>241</v>
      </c>
      <c r="B282" s="18" t="s">
        <v>204</v>
      </c>
      <c r="C282" s="18" t="s">
        <v>20</v>
      </c>
      <c r="D282" s="21"/>
      <c r="E282" s="21"/>
      <c r="F282" s="22"/>
      <c r="G282" s="20">
        <f t="shared" si="113"/>
        <v>0</v>
      </c>
      <c r="H282" s="20">
        <f t="shared" si="114"/>
        <v>0</v>
      </c>
      <c r="I282" s="20">
        <f t="shared" si="115"/>
        <v>0</v>
      </c>
      <c r="J282" t="s">
        <v>203</v>
      </c>
    </row>
    <row r="283" spans="1:10" x14ac:dyDescent="0.25">
      <c r="A283" s="18" t="s">
        <v>242</v>
      </c>
      <c r="B283" s="18" t="s">
        <v>206</v>
      </c>
      <c r="C283" s="18" t="s">
        <v>20</v>
      </c>
      <c r="D283" s="21"/>
      <c r="E283" s="21"/>
      <c r="F283" s="22"/>
      <c r="G283" s="20">
        <f t="shared" si="113"/>
        <v>0</v>
      </c>
      <c r="H283" s="20">
        <f t="shared" si="114"/>
        <v>0</v>
      </c>
      <c r="I283" s="20">
        <f t="shared" si="115"/>
        <v>0</v>
      </c>
    </row>
    <row r="284" spans="1:10" x14ac:dyDescent="0.25">
      <c r="A284" s="18"/>
      <c r="B284" s="18" t="s">
        <v>207</v>
      </c>
      <c r="C284" s="18" t="s">
        <v>22</v>
      </c>
      <c r="D284" s="21"/>
      <c r="E284" s="21"/>
      <c r="F284" s="22"/>
      <c r="G284" s="20">
        <f t="shared" si="113"/>
        <v>0</v>
      </c>
      <c r="H284" s="20">
        <f t="shared" si="114"/>
        <v>0</v>
      </c>
      <c r="I284" s="20">
        <f t="shared" si="115"/>
        <v>0</v>
      </c>
    </row>
    <row r="285" spans="1:10" x14ac:dyDescent="0.25">
      <c r="A285" s="18"/>
      <c r="B285" s="18" t="s">
        <v>208</v>
      </c>
      <c r="C285" s="18" t="s">
        <v>22</v>
      </c>
      <c r="D285" s="21"/>
      <c r="E285" s="21"/>
      <c r="F285" s="22"/>
      <c r="G285" s="20">
        <f t="shared" si="113"/>
        <v>0</v>
      </c>
      <c r="H285" s="20">
        <f t="shared" si="114"/>
        <v>0</v>
      </c>
      <c r="I285" s="20">
        <f t="shared" si="115"/>
        <v>0</v>
      </c>
    </row>
    <row r="286" spans="1:10" x14ac:dyDescent="0.25">
      <c r="A286" s="18" t="s">
        <v>243</v>
      </c>
      <c r="B286" s="18" t="s">
        <v>209</v>
      </c>
      <c r="C286" s="18" t="s">
        <v>20</v>
      </c>
      <c r="D286" s="21"/>
      <c r="E286" s="21"/>
      <c r="F286" s="22"/>
      <c r="G286" s="20">
        <f t="shared" si="113"/>
        <v>0</v>
      </c>
      <c r="H286" s="20">
        <f t="shared" si="114"/>
        <v>0</v>
      </c>
      <c r="I286" s="20">
        <f t="shared" si="115"/>
        <v>0</v>
      </c>
    </row>
    <row r="287" spans="1:10" x14ac:dyDescent="0.25">
      <c r="A287" s="18"/>
      <c r="B287" s="18" t="s">
        <v>210</v>
      </c>
      <c r="C287" s="18" t="s">
        <v>22</v>
      </c>
      <c r="D287" s="21"/>
      <c r="E287" s="21"/>
      <c r="F287" s="22"/>
      <c r="G287" s="20">
        <f t="shared" si="113"/>
        <v>0</v>
      </c>
      <c r="H287" s="20">
        <f t="shared" si="114"/>
        <v>0</v>
      </c>
      <c r="I287" s="20">
        <f t="shared" si="115"/>
        <v>0</v>
      </c>
    </row>
    <row r="288" spans="1:10" x14ac:dyDescent="0.25">
      <c r="A288" s="18" t="s">
        <v>244</v>
      </c>
      <c r="B288" s="18" t="s">
        <v>211</v>
      </c>
      <c r="C288" s="18" t="s">
        <v>20</v>
      </c>
      <c r="D288" s="21"/>
      <c r="E288" s="21"/>
      <c r="F288" s="22"/>
      <c r="G288" s="20">
        <f t="shared" si="113"/>
        <v>0</v>
      </c>
      <c r="H288" s="20">
        <f t="shared" si="114"/>
        <v>0</v>
      </c>
      <c r="I288" s="20">
        <f t="shared" si="115"/>
        <v>0</v>
      </c>
    </row>
    <row r="289" spans="1:9" x14ac:dyDescent="0.25">
      <c r="A289" s="18" t="s">
        <v>245</v>
      </c>
      <c r="B289" s="18" t="s">
        <v>212</v>
      </c>
      <c r="C289" s="18" t="s">
        <v>20</v>
      </c>
      <c r="D289" s="21"/>
      <c r="E289" s="21"/>
      <c r="F289" s="22"/>
      <c r="G289" s="20">
        <f t="shared" si="113"/>
        <v>0</v>
      </c>
      <c r="H289" s="20">
        <f t="shared" si="114"/>
        <v>0</v>
      </c>
      <c r="I289" s="20">
        <f t="shared" si="115"/>
        <v>0</v>
      </c>
    </row>
    <row r="290" spans="1:9" x14ac:dyDescent="0.25">
      <c r="A290" s="18" t="s">
        <v>246</v>
      </c>
      <c r="B290" s="18" t="s">
        <v>213</v>
      </c>
      <c r="C290" s="18" t="s">
        <v>22</v>
      </c>
      <c r="D290" s="21"/>
      <c r="E290" s="21"/>
      <c r="F290" s="22"/>
      <c r="G290" s="20">
        <f t="shared" si="113"/>
        <v>0</v>
      </c>
      <c r="H290" s="20">
        <f t="shared" si="114"/>
        <v>0</v>
      </c>
      <c r="I290" s="20">
        <f t="shared" si="115"/>
        <v>0</v>
      </c>
    </row>
    <row r="291" spans="1:9" x14ac:dyDescent="0.25">
      <c r="A291" s="18" t="s">
        <v>263</v>
      </c>
      <c r="B291" s="18" t="s">
        <v>262</v>
      </c>
      <c r="C291" s="18" t="s">
        <v>22</v>
      </c>
      <c r="D291" s="21"/>
      <c r="E291" s="21"/>
      <c r="F291" s="22"/>
      <c r="G291" s="20">
        <f t="shared" ref="G291" si="116">E291*D291</f>
        <v>0</v>
      </c>
      <c r="H291" s="20">
        <f t="shared" ref="H291" si="117">D291*F291</f>
        <v>0</v>
      </c>
      <c r="I291" s="20">
        <f t="shared" ref="I291" si="118">G291+H291</f>
        <v>0</v>
      </c>
    </row>
    <row r="292" spans="1:9" x14ac:dyDescent="0.25">
      <c r="A292" s="18"/>
      <c r="B292" s="31" t="s">
        <v>228</v>
      </c>
      <c r="C292" s="18"/>
      <c r="D292" s="21"/>
      <c r="E292" s="21"/>
      <c r="F292" s="22"/>
      <c r="G292" s="15">
        <f>SUM(G277:G291)</f>
        <v>0</v>
      </c>
      <c r="H292" s="15">
        <f>SUM(H277:H291)</f>
        <v>0</v>
      </c>
      <c r="I292" s="15">
        <f>SUM(I277:I291)</f>
        <v>0</v>
      </c>
    </row>
    <row r="293" spans="1:9" x14ac:dyDescent="0.25">
      <c r="A293" s="18"/>
      <c r="B293" s="18"/>
      <c r="C293" s="18"/>
      <c r="D293" s="21"/>
      <c r="E293" s="21"/>
      <c r="F293" s="22"/>
      <c r="G293" s="15"/>
      <c r="H293" s="15"/>
      <c r="I293" s="15"/>
    </row>
  </sheetData>
  <hyperlinks>
    <hyperlink ref="B240" r:id="rId1"/>
  </hyperlinks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5"/>
  <sheetViews>
    <sheetView tabSelected="1" topLeftCell="A188" zoomScale="136" zoomScaleNormal="136" workbookViewId="0">
      <selection activeCell="B212" sqref="B212"/>
    </sheetView>
  </sheetViews>
  <sheetFormatPr defaultRowHeight="15" x14ac:dyDescent="0.25"/>
  <cols>
    <col min="1" max="1" width="6.85546875" style="157" bestFit="1" customWidth="1"/>
    <col min="2" max="2" width="43.140625" style="36" customWidth="1"/>
    <col min="3" max="3" width="5.85546875" style="36" customWidth="1"/>
    <col min="4" max="4" width="5" style="36" customWidth="1"/>
    <col min="5" max="5" width="7.7109375" style="36" customWidth="1"/>
    <col min="6" max="6" width="6.28515625" style="36" bestFit="1" customWidth="1"/>
    <col min="7" max="7" width="11.42578125" style="36" bestFit="1" customWidth="1"/>
    <col min="8" max="8" width="6" style="36" customWidth="1"/>
    <col min="9" max="9" width="7" style="36" customWidth="1"/>
    <col min="10" max="13" width="9.140625" style="36"/>
    <col min="14" max="14" width="5.5703125" style="36" customWidth="1"/>
    <col min="15" max="16384" width="9.140625" style="36"/>
  </cols>
  <sheetData>
    <row r="1" spans="1:14" x14ac:dyDescent="0.25">
      <c r="B1" s="32"/>
    </row>
    <row r="2" spans="1:14" x14ac:dyDescent="0.25">
      <c r="B2" s="32" t="s">
        <v>145</v>
      </c>
    </row>
    <row r="3" spans="1:14" x14ac:dyDescent="0.25">
      <c r="B3" s="32" t="s">
        <v>470</v>
      </c>
    </row>
    <row r="4" spans="1:14" x14ac:dyDescent="0.25">
      <c r="A4" s="158"/>
      <c r="B4" s="116"/>
      <c r="C4" s="116"/>
      <c r="D4" s="116"/>
      <c r="E4" s="116"/>
      <c r="F4" s="117"/>
      <c r="G4" s="117"/>
      <c r="H4" s="118"/>
      <c r="I4" s="117"/>
      <c r="L4" s="93"/>
      <c r="M4" s="119"/>
      <c r="N4" s="93"/>
    </row>
    <row r="5" spans="1:14" x14ac:dyDescent="0.25">
      <c r="A5" s="159"/>
      <c r="B5" s="120" t="s">
        <v>0</v>
      </c>
      <c r="C5" s="120" t="s">
        <v>1</v>
      </c>
      <c r="D5" s="120" t="s">
        <v>2</v>
      </c>
      <c r="E5" s="121" t="s">
        <v>3</v>
      </c>
      <c r="F5" s="122"/>
      <c r="G5" s="123" t="s">
        <v>24</v>
      </c>
      <c r="H5" s="123" t="s">
        <v>0</v>
      </c>
      <c r="I5" s="123" t="s">
        <v>4</v>
      </c>
    </row>
    <row r="6" spans="1:14" x14ac:dyDescent="0.25">
      <c r="A6" s="160"/>
      <c r="B6" s="124"/>
      <c r="C6" s="124"/>
      <c r="D6" s="124"/>
      <c r="E6" s="125" t="s">
        <v>561</v>
      </c>
      <c r="F6" s="126" t="s">
        <v>0</v>
      </c>
      <c r="G6" s="127" t="s">
        <v>25</v>
      </c>
      <c r="H6" s="127"/>
      <c r="I6" s="127"/>
    </row>
    <row r="7" spans="1:14" x14ac:dyDescent="0.25">
      <c r="A7" s="153" t="s">
        <v>5</v>
      </c>
      <c r="B7" s="128" t="s">
        <v>6</v>
      </c>
      <c r="C7" s="128" t="s">
        <v>7</v>
      </c>
      <c r="D7" s="129" t="s">
        <v>8</v>
      </c>
      <c r="E7" s="129" t="s">
        <v>9</v>
      </c>
      <c r="F7" s="130" t="s">
        <v>10</v>
      </c>
      <c r="G7" s="131" t="s">
        <v>11</v>
      </c>
      <c r="H7" s="131" t="s">
        <v>12</v>
      </c>
      <c r="I7" s="123" t="s">
        <v>13</v>
      </c>
    </row>
    <row r="8" spans="1:14" x14ac:dyDescent="0.25">
      <c r="A8" s="160"/>
      <c r="B8" s="124"/>
      <c r="C8" s="124"/>
      <c r="D8" s="132"/>
      <c r="E8" s="132"/>
      <c r="F8" s="133"/>
      <c r="G8" s="127" t="s">
        <v>14</v>
      </c>
      <c r="H8" s="127" t="s">
        <v>15</v>
      </c>
      <c r="I8" s="127" t="s">
        <v>16</v>
      </c>
    </row>
    <row r="9" spans="1:14" x14ac:dyDescent="0.25">
      <c r="A9" s="153" t="s">
        <v>5</v>
      </c>
      <c r="B9" s="128" t="s">
        <v>85</v>
      </c>
      <c r="C9" s="128"/>
      <c r="D9" s="129"/>
      <c r="E9" s="129"/>
      <c r="F9" s="130"/>
      <c r="G9" s="131"/>
      <c r="H9" s="131"/>
      <c r="I9" s="131"/>
    </row>
    <row r="10" spans="1:14" x14ac:dyDescent="0.25">
      <c r="A10" s="148" t="s">
        <v>17</v>
      </c>
      <c r="B10" s="134" t="s">
        <v>564</v>
      </c>
      <c r="C10" s="134" t="s">
        <v>26</v>
      </c>
      <c r="D10" s="135">
        <v>1</v>
      </c>
      <c r="E10" s="135"/>
      <c r="F10" s="136"/>
      <c r="G10" s="137">
        <f t="shared" ref="G10" si="0">E10*D10</f>
        <v>0</v>
      </c>
      <c r="H10" s="137">
        <f t="shared" ref="H10" si="1">D10*F10</f>
        <v>0</v>
      </c>
      <c r="I10" s="137">
        <f t="shared" ref="I10" si="2">G10+H10</f>
        <v>0</v>
      </c>
      <c r="J10" t="s">
        <v>645</v>
      </c>
    </row>
    <row r="11" spans="1:14" x14ac:dyDescent="0.25">
      <c r="A11" s="148" t="s">
        <v>18</v>
      </c>
      <c r="B11" s="134" t="s">
        <v>562</v>
      </c>
      <c r="C11" s="134" t="s">
        <v>20</v>
      </c>
      <c r="D11" s="135">
        <v>120</v>
      </c>
      <c r="E11" s="129"/>
      <c r="F11" s="130"/>
      <c r="G11" s="137">
        <f t="shared" ref="G11:G16" si="3">E11*D11</f>
        <v>0</v>
      </c>
      <c r="H11" s="137">
        <f t="shared" ref="H11:H16" si="4">D11*F11</f>
        <v>0</v>
      </c>
      <c r="I11" s="137">
        <f t="shared" ref="I11:I16" si="5">G11+H11</f>
        <v>0</v>
      </c>
      <c r="J11" t="s">
        <v>563</v>
      </c>
    </row>
    <row r="12" spans="1:14" x14ac:dyDescent="0.25">
      <c r="A12" s="148" t="s">
        <v>48</v>
      </c>
      <c r="B12" s="134" t="s">
        <v>669</v>
      </c>
      <c r="C12" s="134" t="s">
        <v>20</v>
      </c>
      <c r="D12" s="135">
        <v>16</v>
      </c>
      <c r="E12" s="129"/>
      <c r="F12" s="130"/>
      <c r="G12" s="137">
        <f t="shared" si="3"/>
        <v>0</v>
      </c>
      <c r="H12" s="137">
        <f t="shared" si="4"/>
        <v>0</v>
      </c>
      <c r="I12" s="137">
        <f t="shared" si="5"/>
        <v>0</v>
      </c>
      <c r="J12"/>
    </row>
    <row r="13" spans="1:14" x14ac:dyDescent="0.25">
      <c r="A13" s="148" t="s">
        <v>117</v>
      </c>
      <c r="B13" s="134" t="s">
        <v>565</v>
      </c>
      <c r="C13" s="134" t="s">
        <v>20</v>
      </c>
      <c r="D13" s="135">
        <v>16</v>
      </c>
      <c r="E13" s="129"/>
      <c r="F13" s="130"/>
      <c r="G13" s="137">
        <f t="shared" si="3"/>
        <v>0</v>
      </c>
      <c r="H13" s="137">
        <f t="shared" si="4"/>
        <v>0</v>
      </c>
      <c r="I13" s="137">
        <f t="shared" si="5"/>
        <v>0</v>
      </c>
      <c r="J13"/>
    </row>
    <row r="14" spans="1:14" x14ac:dyDescent="0.25">
      <c r="A14" s="148" t="s">
        <v>81</v>
      </c>
      <c r="B14" s="134" t="s">
        <v>566</v>
      </c>
      <c r="C14" s="134" t="s">
        <v>20</v>
      </c>
      <c r="D14" s="135">
        <v>6</v>
      </c>
      <c r="E14" s="129"/>
      <c r="F14" s="130"/>
      <c r="G14" s="137">
        <f t="shared" si="3"/>
        <v>0</v>
      </c>
      <c r="H14" s="137">
        <f t="shared" si="4"/>
        <v>0</v>
      </c>
      <c r="I14" s="137">
        <f t="shared" si="5"/>
        <v>0</v>
      </c>
      <c r="J14"/>
    </row>
    <row r="15" spans="1:14" x14ac:dyDescent="0.25">
      <c r="A15" s="148" t="s">
        <v>82</v>
      </c>
      <c r="B15" s="134" t="s">
        <v>293</v>
      </c>
      <c r="C15" s="134" t="s">
        <v>26</v>
      </c>
      <c r="D15" s="135">
        <v>1</v>
      </c>
      <c r="E15" s="129"/>
      <c r="F15" s="130"/>
      <c r="G15" s="137">
        <f t="shared" si="3"/>
        <v>0</v>
      </c>
      <c r="H15" s="137">
        <f t="shared" si="4"/>
        <v>0</v>
      </c>
      <c r="I15" s="137">
        <f t="shared" si="5"/>
        <v>0</v>
      </c>
      <c r="J15"/>
    </row>
    <row r="16" spans="1:14" x14ac:dyDescent="0.25">
      <c r="A16" s="148" t="s">
        <v>86</v>
      </c>
      <c r="B16" s="134" t="s">
        <v>568</v>
      </c>
      <c r="C16" s="134" t="s">
        <v>26</v>
      </c>
      <c r="D16" s="135">
        <v>1</v>
      </c>
      <c r="E16" s="129"/>
      <c r="F16" s="130"/>
      <c r="G16" s="137">
        <f t="shared" si="3"/>
        <v>0</v>
      </c>
      <c r="H16" s="137">
        <f t="shared" si="4"/>
        <v>0</v>
      </c>
      <c r="I16" s="137">
        <f t="shared" si="5"/>
        <v>0</v>
      </c>
      <c r="J16"/>
    </row>
    <row r="17" spans="1:10" x14ac:dyDescent="0.25">
      <c r="A17" s="148"/>
      <c r="B17" s="139" t="s">
        <v>228</v>
      </c>
      <c r="C17" s="134"/>
      <c r="D17" s="135"/>
      <c r="E17" s="129"/>
      <c r="F17" s="130"/>
      <c r="G17" s="131">
        <f>SUM(G10:G16)</f>
        <v>0</v>
      </c>
      <c r="H17" s="131">
        <f>SUM(H10:H16)</f>
        <v>0</v>
      </c>
      <c r="I17" s="131">
        <f>SUM(I10:I16)</f>
        <v>0</v>
      </c>
    </row>
    <row r="18" spans="1:10" x14ac:dyDescent="0.25">
      <c r="A18" s="148"/>
      <c r="B18" s="134"/>
      <c r="C18" s="128"/>
      <c r="D18" s="129"/>
      <c r="E18" s="129"/>
      <c r="F18" s="130"/>
      <c r="G18" s="131"/>
      <c r="H18" s="131"/>
      <c r="I18" s="131"/>
    </row>
    <row r="19" spans="1:10" x14ac:dyDescent="0.25">
      <c r="A19" s="148"/>
      <c r="B19" s="134"/>
      <c r="C19" s="128"/>
      <c r="D19" s="129"/>
      <c r="E19" s="129"/>
      <c r="F19" s="130"/>
      <c r="G19" s="131"/>
      <c r="H19" s="131"/>
      <c r="I19" s="131"/>
    </row>
    <row r="20" spans="1:10" x14ac:dyDescent="0.25">
      <c r="A20" s="148"/>
      <c r="B20" s="134"/>
      <c r="C20" s="128"/>
      <c r="D20" s="129"/>
      <c r="E20" s="129"/>
      <c r="F20" s="130"/>
      <c r="G20" s="131"/>
      <c r="H20" s="131"/>
      <c r="I20" s="131"/>
    </row>
    <row r="21" spans="1:10" x14ac:dyDescent="0.25">
      <c r="A21" s="153" t="s">
        <v>6</v>
      </c>
      <c r="B21" s="128" t="s">
        <v>590</v>
      </c>
      <c r="C21" s="128"/>
      <c r="D21" s="129"/>
      <c r="E21" s="129"/>
      <c r="F21" s="130"/>
      <c r="G21" s="131"/>
      <c r="H21" s="131"/>
      <c r="I21" s="131"/>
    </row>
    <row r="22" spans="1:10" x14ac:dyDescent="0.25">
      <c r="A22" s="166" t="s">
        <v>19</v>
      </c>
      <c r="B22" s="134" t="s">
        <v>570</v>
      </c>
      <c r="C22" s="134" t="s">
        <v>20</v>
      </c>
      <c r="D22" s="135">
        <v>120</v>
      </c>
      <c r="E22" s="135"/>
      <c r="F22" s="136"/>
      <c r="G22" s="137">
        <f t="shared" ref="G22" si="6">D22*E22</f>
        <v>0</v>
      </c>
      <c r="H22" s="137">
        <f t="shared" ref="H22" si="7">D22*F22</f>
        <v>0</v>
      </c>
      <c r="I22" s="137">
        <f t="shared" ref="I22" si="8">G22+H22</f>
        <v>0</v>
      </c>
    </row>
    <row r="23" spans="1:10" x14ac:dyDescent="0.25">
      <c r="A23" s="166" t="s">
        <v>63</v>
      </c>
      <c r="B23" s="134" t="s">
        <v>577</v>
      </c>
      <c r="C23" s="134" t="s">
        <v>20</v>
      </c>
      <c r="D23" s="135">
        <v>115</v>
      </c>
      <c r="E23" s="135"/>
      <c r="F23" s="136"/>
      <c r="G23" s="137">
        <f t="shared" ref="G23:G44" si="9">D23*E23</f>
        <v>0</v>
      </c>
      <c r="H23" s="137">
        <f t="shared" ref="H23:H44" si="10">D23*F23</f>
        <v>0</v>
      </c>
      <c r="I23" s="137">
        <f t="shared" ref="I23:I44" si="11">G23+H23</f>
        <v>0</v>
      </c>
    </row>
    <row r="24" spans="1:10" x14ac:dyDescent="0.25">
      <c r="A24" s="166" t="s">
        <v>118</v>
      </c>
      <c r="B24" s="134" t="s">
        <v>571</v>
      </c>
      <c r="C24" s="134" t="s">
        <v>20</v>
      </c>
      <c r="D24" s="135">
        <v>35</v>
      </c>
      <c r="E24" s="135"/>
      <c r="F24" s="136"/>
      <c r="G24" s="137">
        <f t="shared" si="9"/>
        <v>0</v>
      </c>
      <c r="H24" s="137">
        <f t="shared" si="10"/>
        <v>0</v>
      </c>
      <c r="I24" s="137">
        <f t="shared" si="11"/>
        <v>0</v>
      </c>
    </row>
    <row r="25" spans="1:10" x14ac:dyDescent="0.25">
      <c r="A25" s="148">
        <v>2.4</v>
      </c>
      <c r="B25" s="134" t="s">
        <v>578</v>
      </c>
      <c r="C25" s="134" t="s">
        <v>20</v>
      </c>
      <c r="D25" s="135">
        <v>40</v>
      </c>
      <c r="E25" s="135"/>
      <c r="F25" s="136"/>
      <c r="G25" s="137">
        <f t="shared" si="9"/>
        <v>0</v>
      </c>
      <c r="H25" s="137">
        <f t="shared" si="10"/>
        <v>0</v>
      </c>
      <c r="I25" s="137">
        <f t="shared" si="11"/>
        <v>0</v>
      </c>
    </row>
    <row r="26" spans="1:10" x14ac:dyDescent="0.25">
      <c r="A26" s="148" t="s">
        <v>119</v>
      </c>
      <c r="B26" s="134" t="s">
        <v>572</v>
      </c>
      <c r="C26" s="134" t="s">
        <v>20</v>
      </c>
      <c r="D26" s="135">
        <v>40</v>
      </c>
      <c r="E26" s="135"/>
      <c r="F26" s="136"/>
      <c r="G26" s="137">
        <f t="shared" si="9"/>
        <v>0</v>
      </c>
      <c r="H26" s="137">
        <f t="shared" si="10"/>
        <v>0</v>
      </c>
      <c r="I26" s="137">
        <f t="shared" si="11"/>
        <v>0</v>
      </c>
    </row>
    <row r="27" spans="1:10" x14ac:dyDescent="0.25">
      <c r="A27" s="148" t="s">
        <v>120</v>
      </c>
      <c r="B27" s="134" t="s">
        <v>573</v>
      </c>
      <c r="C27" s="134" t="s">
        <v>20</v>
      </c>
      <c r="D27" s="135">
        <v>4</v>
      </c>
      <c r="E27" s="135"/>
      <c r="F27" s="136"/>
      <c r="G27" s="137">
        <f t="shared" si="9"/>
        <v>0</v>
      </c>
      <c r="H27" s="137">
        <f t="shared" si="10"/>
        <v>0</v>
      </c>
      <c r="I27" s="137">
        <f t="shared" si="11"/>
        <v>0</v>
      </c>
    </row>
    <row r="28" spans="1:10" x14ac:dyDescent="0.25">
      <c r="A28" s="148" t="s">
        <v>121</v>
      </c>
      <c r="B28" s="138" t="s">
        <v>579</v>
      </c>
      <c r="C28" s="134" t="s">
        <v>20</v>
      </c>
      <c r="D28" s="135">
        <v>10</v>
      </c>
      <c r="E28" s="135"/>
      <c r="F28" s="136"/>
      <c r="G28" s="137">
        <f t="shared" si="9"/>
        <v>0</v>
      </c>
      <c r="H28" s="137">
        <f t="shared" si="10"/>
        <v>0</v>
      </c>
      <c r="I28" s="137">
        <f t="shared" si="11"/>
        <v>0</v>
      </c>
    </row>
    <row r="29" spans="1:10" x14ac:dyDescent="0.25">
      <c r="A29" s="148" t="s">
        <v>122</v>
      </c>
      <c r="B29" s="138" t="s">
        <v>664</v>
      </c>
      <c r="C29" s="134" t="s">
        <v>20</v>
      </c>
      <c r="D29" s="135">
        <v>7.6</v>
      </c>
      <c r="E29" s="135"/>
      <c r="F29" s="136"/>
      <c r="G29" s="137">
        <f t="shared" si="9"/>
        <v>0</v>
      </c>
      <c r="H29" s="137">
        <f t="shared" si="10"/>
        <v>0</v>
      </c>
      <c r="I29" s="137">
        <f t="shared" si="11"/>
        <v>0</v>
      </c>
    </row>
    <row r="30" spans="1:10" x14ac:dyDescent="0.25">
      <c r="A30" s="148" t="s">
        <v>123</v>
      </c>
      <c r="B30" s="134" t="s">
        <v>580</v>
      </c>
      <c r="C30" s="134" t="s">
        <v>20</v>
      </c>
      <c r="D30" s="135">
        <v>55</v>
      </c>
      <c r="E30" s="135"/>
      <c r="F30" s="136"/>
      <c r="G30" s="137">
        <f t="shared" si="9"/>
        <v>0</v>
      </c>
      <c r="H30" s="137">
        <f t="shared" si="10"/>
        <v>0</v>
      </c>
      <c r="I30" s="137">
        <f t="shared" si="11"/>
        <v>0</v>
      </c>
    </row>
    <row r="31" spans="1:10" x14ac:dyDescent="0.25">
      <c r="A31" s="148"/>
      <c r="B31" s="147" t="s">
        <v>581</v>
      </c>
      <c r="C31" s="134" t="s">
        <v>20</v>
      </c>
      <c r="D31" s="135">
        <v>40</v>
      </c>
      <c r="E31" s="135"/>
      <c r="F31" s="136"/>
      <c r="G31" s="137">
        <f t="shared" si="9"/>
        <v>0</v>
      </c>
      <c r="H31" s="137">
        <f t="shared" si="10"/>
        <v>0</v>
      </c>
      <c r="I31" s="137">
        <f t="shared" si="11"/>
        <v>0</v>
      </c>
      <c r="J31" t="s">
        <v>670</v>
      </c>
    </row>
    <row r="32" spans="1:10" x14ac:dyDescent="0.25">
      <c r="A32" s="148" t="s">
        <v>125</v>
      </c>
      <c r="B32" s="134" t="s">
        <v>681</v>
      </c>
      <c r="C32" s="134" t="s">
        <v>26</v>
      </c>
      <c r="D32" s="135">
        <v>1</v>
      </c>
      <c r="E32" s="135"/>
      <c r="F32" s="136"/>
      <c r="G32" s="137">
        <f t="shared" ref="G32" si="12">D32*E32</f>
        <v>0</v>
      </c>
      <c r="H32" s="137">
        <f t="shared" ref="H32" si="13">D32*F32</f>
        <v>0</v>
      </c>
      <c r="I32" s="137">
        <f t="shared" ref="I32" si="14">G32+H32</f>
        <v>0</v>
      </c>
    </row>
    <row r="33" spans="1:10" x14ac:dyDescent="0.25">
      <c r="A33" s="148" t="s">
        <v>325</v>
      </c>
      <c r="B33" s="134" t="s">
        <v>582</v>
      </c>
      <c r="C33" s="134" t="s">
        <v>20</v>
      </c>
      <c r="D33" s="135">
        <v>55</v>
      </c>
      <c r="E33" s="135"/>
      <c r="F33" s="136"/>
      <c r="G33" s="137">
        <f>D32*E32</f>
        <v>0</v>
      </c>
      <c r="H33" s="137">
        <f>D32*F33</f>
        <v>0</v>
      </c>
      <c r="I33" s="137">
        <f t="shared" si="11"/>
        <v>0</v>
      </c>
    </row>
    <row r="34" spans="1:10" x14ac:dyDescent="0.25">
      <c r="A34" s="148" t="s">
        <v>671</v>
      </c>
      <c r="B34" s="134" t="s">
        <v>682</v>
      </c>
      <c r="C34" s="134" t="s">
        <v>20</v>
      </c>
      <c r="D34" s="135">
        <v>20</v>
      </c>
      <c r="E34" s="135"/>
      <c r="F34" s="136"/>
      <c r="G34" s="137">
        <f>D33*E33</f>
        <v>0</v>
      </c>
      <c r="H34" s="137">
        <f>D33*F34</f>
        <v>0</v>
      </c>
      <c r="I34" s="137">
        <f t="shared" ref="I34" si="15">G34+H34</f>
        <v>0</v>
      </c>
      <c r="J34" t="s">
        <v>672</v>
      </c>
    </row>
    <row r="35" spans="1:10" x14ac:dyDescent="0.25">
      <c r="A35" s="148" t="s">
        <v>126</v>
      </c>
      <c r="B35" s="134" t="s">
        <v>583</v>
      </c>
      <c r="C35" s="134" t="s">
        <v>20</v>
      </c>
      <c r="D35" s="135">
        <v>55</v>
      </c>
      <c r="E35" s="135"/>
      <c r="F35" s="136"/>
      <c r="G35" s="137">
        <f>D33*E33</f>
        <v>0</v>
      </c>
      <c r="H35" s="137">
        <f>D33*F35</f>
        <v>0</v>
      </c>
      <c r="I35" s="137">
        <f t="shared" si="11"/>
        <v>0</v>
      </c>
    </row>
    <row r="36" spans="1:10" x14ac:dyDescent="0.25">
      <c r="A36" s="148" t="s">
        <v>158</v>
      </c>
      <c r="B36" s="134" t="s">
        <v>584</v>
      </c>
      <c r="C36" s="134" t="s">
        <v>20</v>
      </c>
      <c r="D36" s="135">
        <v>10</v>
      </c>
      <c r="E36" s="135"/>
      <c r="F36" s="136"/>
      <c r="G36" s="137">
        <f t="shared" ref="G36:G43" si="16">D35*E35</f>
        <v>0</v>
      </c>
      <c r="H36" s="137">
        <f t="shared" ref="H36:H43" si="17">D35*F36</f>
        <v>0</v>
      </c>
      <c r="I36" s="137">
        <f t="shared" si="11"/>
        <v>0</v>
      </c>
    </row>
    <row r="37" spans="1:10" x14ac:dyDescent="0.25">
      <c r="A37" s="148" t="s">
        <v>196</v>
      </c>
      <c r="B37" s="134" t="s">
        <v>585</v>
      </c>
      <c r="C37" s="134" t="s">
        <v>21</v>
      </c>
      <c r="D37" s="135">
        <v>40</v>
      </c>
      <c r="E37" s="135"/>
      <c r="F37" s="136"/>
      <c r="G37" s="137">
        <f t="shared" si="16"/>
        <v>0</v>
      </c>
      <c r="H37" s="137">
        <f t="shared" si="17"/>
        <v>0</v>
      </c>
      <c r="I37" s="137">
        <f t="shared" si="11"/>
        <v>0</v>
      </c>
      <c r="J37" s="38"/>
    </row>
    <row r="38" spans="1:10" x14ac:dyDescent="0.25">
      <c r="A38" s="148" t="s">
        <v>266</v>
      </c>
      <c r="B38" s="134" t="s">
        <v>683</v>
      </c>
      <c r="C38" s="134" t="s">
        <v>20</v>
      </c>
      <c r="D38" s="140">
        <v>45</v>
      </c>
      <c r="E38" s="141"/>
      <c r="F38" s="136"/>
      <c r="G38" s="137">
        <f t="shared" si="16"/>
        <v>0</v>
      </c>
      <c r="H38" s="137">
        <f t="shared" si="17"/>
        <v>0</v>
      </c>
      <c r="I38" s="137">
        <f t="shared" si="11"/>
        <v>0</v>
      </c>
    </row>
    <row r="39" spans="1:10" x14ac:dyDescent="0.25">
      <c r="A39" s="148" t="s">
        <v>332</v>
      </c>
      <c r="B39" s="134" t="s">
        <v>586</v>
      </c>
      <c r="C39" s="134" t="s">
        <v>20</v>
      </c>
      <c r="D39" s="134">
        <v>52</v>
      </c>
      <c r="E39" s="141"/>
      <c r="F39" s="137"/>
      <c r="G39" s="137">
        <f t="shared" si="16"/>
        <v>0</v>
      </c>
      <c r="H39" s="137">
        <f t="shared" si="17"/>
        <v>0</v>
      </c>
      <c r="I39" s="137">
        <f t="shared" si="11"/>
        <v>0</v>
      </c>
    </row>
    <row r="40" spans="1:10" x14ac:dyDescent="0.25">
      <c r="A40" s="161" t="s">
        <v>333</v>
      </c>
      <c r="B40" s="134" t="s">
        <v>587</v>
      </c>
      <c r="C40" s="134" t="s">
        <v>20</v>
      </c>
      <c r="D40" s="134">
        <v>18</v>
      </c>
      <c r="E40" s="141"/>
      <c r="F40" s="137"/>
      <c r="G40" s="137">
        <f t="shared" si="16"/>
        <v>0</v>
      </c>
      <c r="H40" s="137">
        <f t="shared" si="17"/>
        <v>0</v>
      </c>
      <c r="I40" s="137">
        <f t="shared" si="11"/>
        <v>0</v>
      </c>
    </row>
    <row r="41" spans="1:10" x14ac:dyDescent="0.25">
      <c r="A41" s="161" t="s">
        <v>334</v>
      </c>
      <c r="B41" s="134" t="s">
        <v>588</v>
      </c>
      <c r="C41" s="134" t="s">
        <v>20</v>
      </c>
      <c r="D41" s="134">
        <v>15</v>
      </c>
      <c r="E41" s="141"/>
      <c r="F41" s="137"/>
      <c r="G41" s="137">
        <f t="shared" si="16"/>
        <v>0</v>
      </c>
      <c r="H41" s="137">
        <f t="shared" si="17"/>
        <v>0</v>
      </c>
      <c r="I41" s="137">
        <f t="shared" si="11"/>
        <v>0</v>
      </c>
    </row>
    <row r="42" spans="1:10" x14ac:dyDescent="0.25">
      <c r="A42" s="148" t="s">
        <v>335</v>
      </c>
      <c r="B42" s="134" t="s">
        <v>589</v>
      </c>
      <c r="C42" s="134" t="s">
        <v>20</v>
      </c>
      <c r="D42" s="134">
        <v>45</v>
      </c>
      <c r="E42" s="141"/>
      <c r="F42" s="137"/>
      <c r="G42" s="137">
        <f t="shared" si="16"/>
        <v>0</v>
      </c>
      <c r="H42" s="137">
        <f t="shared" si="17"/>
        <v>0</v>
      </c>
      <c r="I42" s="137">
        <f t="shared" si="11"/>
        <v>0</v>
      </c>
    </row>
    <row r="43" spans="1:10" x14ac:dyDescent="0.25">
      <c r="A43" s="148" t="s">
        <v>336</v>
      </c>
      <c r="B43" s="134" t="s">
        <v>680</v>
      </c>
      <c r="C43" s="134" t="s">
        <v>20</v>
      </c>
      <c r="D43" s="134">
        <v>53</v>
      </c>
      <c r="E43" s="141"/>
      <c r="F43" s="137"/>
      <c r="G43" s="137">
        <f t="shared" si="16"/>
        <v>0</v>
      </c>
      <c r="H43" s="137">
        <f t="shared" si="17"/>
        <v>0</v>
      </c>
      <c r="I43" s="137">
        <f t="shared" si="11"/>
        <v>0</v>
      </c>
    </row>
    <row r="44" spans="1:10" x14ac:dyDescent="0.25">
      <c r="A44" s="148"/>
      <c r="B44" s="134"/>
      <c r="C44" s="134"/>
      <c r="D44" s="134"/>
      <c r="E44" s="141"/>
      <c r="F44" s="137"/>
      <c r="G44" s="137">
        <f t="shared" si="9"/>
        <v>0</v>
      </c>
      <c r="H44" s="137">
        <f t="shared" si="10"/>
        <v>0</v>
      </c>
      <c r="I44" s="137">
        <f t="shared" si="11"/>
        <v>0</v>
      </c>
    </row>
    <row r="45" spans="1:10" x14ac:dyDescent="0.25">
      <c r="A45" s="148"/>
      <c r="B45" s="139" t="s">
        <v>228</v>
      </c>
      <c r="C45" s="134"/>
      <c r="D45" s="134"/>
      <c r="E45" s="141"/>
      <c r="F45" s="137"/>
      <c r="G45" s="131">
        <f>SUM(G22:G44)</f>
        <v>0</v>
      </c>
      <c r="H45" s="131">
        <f>SUM(H22:H44)</f>
        <v>0</v>
      </c>
      <c r="I45" s="131">
        <f>SUM(I22:I44)</f>
        <v>0</v>
      </c>
    </row>
    <row r="46" spans="1:10" x14ac:dyDescent="0.25">
      <c r="A46" s="148"/>
      <c r="B46" s="134"/>
      <c r="C46" s="134"/>
      <c r="D46" s="135"/>
      <c r="E46" s="142"/>
      <c r="F46" s="136"/>
      <c r="G46" s="137"/>
      <c r="H46" s="137"/>
      <c r="I46" s="137"/>
    </row>
    <row r="47" spans="1:10" x14ac:dyDescent="0.25">
      <c r="A47" s="153" t="s">
        <v>7</v>
      </c>
      <c r="B47" s="128" t="s">
        <v>80</v>
      </c>
      <c r="C47" s="143"/>
      <c r="D47" s="144"/>
      <c r="E47" s="144"/>
      <c r="F47" s="145"/>
      <c r="G47" s="146"/>
      <c r="H47" s="137"/>
      <c r="I47" s="137"/>
    </row>
    <row r="48" spans="1:10" x14ac:dyDescent="0.25">
      <c r="A48" s="148" t="s">
        <v>27</v>
      </c>
      <c r="B48" s="134" t="s">
        <v>591</v>
      </c>
      <c r="C48" s="134" t="s">
        <v>22</v>
      </c>
      <c r="D48" s="135">
        <v>1</v>
      </c>
      <c r="E48" s="135"/>
      <c r="F48" s="136"/>
      <c r="G48" s="137">
        <f t="shared" ref="G48" si="18">E48*D48</f>
        <v>0</v>
      </c>
      <c r="H48" s="137">
        <f t="shared" ref="H48" si="19">D48*F48</f>
        <v>0</v>
      </c>
      <c r="I48" s="137">
        <f t="shared" ref="I48" si="20">G48+H48</f>
        <v>0</v>
      </c>
    </row>
    <row r="49" spans="1:9" x14ac:dyDescent="0.25">
      <c r="A49" s="148"/>
      <c r="B49" s="147" t="s">
        <v>364</v>
      </c>
      <c r="C49" s="134" t="s">
        <v>26</v>
      </c>
      <c r="D49" s="135">
        <v>1</v>
      </c>
      <c r="E49" s="135"/>
      <c r="F49" s="136"/>
      <c r="G49" s="137">
        <f t="shared" ref="G49:G61" si="21">E49*D49</f>
        <v>0</v>
      </c>
      <c r="H49" s="137">
        <f t="shared" ref="H49:H61" si="22">D49*F49</f>
        <v>0</v>
      </c>
      <c r="I49" s="137">
        <f t="shared" ref="I49:I61" si="23">G49+H49</f>
        <v>0</v>
      </c>
    </row>
    <row r="50" spans="1:9" x14ac:dyDescent="0.25">
      <c r="A50" s="148" t="s">
        <v>28</v>
      </c>
      <c r="B50" s="134" t="s">
        <v>592</v>
      </c>
      <c r="C50" s="134" t="s">
        <v>22</v>
      </c>
      <c r="D50" s="135">
        <v>9</v>
      </c>
      <c r="E50" s="135"/>
      <c r="F50" s="136"/>
      <c r="G50" s="137">
        <f t="shared" si="21"/>
        <v>0</v>
      </c>
      <c r="H50" s="137">
        <f t="shared" si="22"/>
        <v>0</v>
      </c>
      <c r="I50" s="137">
        <f t="shared" si="23"/>
        <v>0</v>
      </c>
    </row>
    <row r="51" spans="1:9" x14ac:dyDescent="0.25">
      <c r="A51" s="148"/>
      <c r="B51" s="147" t="s">
        <v>363</v>
      </c>
      <c r="C51" s="134" t="s">
        <v>22</v>
      </c>
      <c r="D51" s="135">
        <v>9</v>
      </c>
      <c r="E51" s="135"/>
      <c r="F51" s="136"/>
      <c r="G51" s="137">
        <f t="shared" si="21"/>
        <v>0</v>
      </c>
      <c r="H51" s="137">
        <f t="shared" si="22"/>
        <v>0</v>
      </c>
      <c r="I51" s="137">
        <f t="shared" si="23"/>
        <v>0</v>
      </c>
    </row>
    <row r="52" spans="1:9" x14ac:dyDescent="0.25">
      <c r="A52" s="148" t="s">
        <v>29</v>
      </c>
      <c r="B52" s="134" t="s">
        <v>593</v>
      </c>
      <c r="C52" s="134" t="s">
        <v>22</v>
      </c>
      <c r="D52" s="135">
        <v>1</v>
      </c>
      <c r="E52" s="142"/>
      <c r="F52" s="136"/>
      <c r="G52" s="137">
        <f t="shared" si="21"/>
        <v>0</v>
      </c>
      <c r="H52" s="137">
        <f t="shared" si="22"/>
        <v>0</v>
      </c>
      <c r="I52" s="137">
        <f t="shared" si="23"/>
        <v>0</v>
      </c>
    </row>
    <row r="53" spans="1:9" x14ac:dyDescent="0.25">
      <c r="A53" s="148" t="s">
        <v>127</v>
      </c>
      <c r="B53" s="134" t="s">
        <v>595</v>
      </c>
      <c r="C53" s="134" t="s">
        <v>22</v>
      </c>
      <c r="D53" s="135">
        <v>1</v>
      </c>
      <c r="E53" s="142"/>
      <c r="F53" s="136"/>
      <c r="G53" s="137">
        <f t="shared" si="21"/>
        <v>0</v>
      </c>
      <c r="H53" s="137">
        <f t="shared" si="22"/>
        <v>0</v>
      </c>
      <c r="I53" s="137">
        <f t="shared" si="23"/>
        <v>0</v>
      </c>
    </row>
    <row r="54" spans="1:9" x14ac:dyDescent="0.25">
      <c r="A54" s="148"/>
      <c r="B54" s="147" t="s">
        <v>497</v>
      </c>
      <c r="C54" s="134" t="s">
        <v>22</v>
      </c>
      <c r="D54" s="135">
        <v>1</v>
      </c>
      <c r="E54" s="142"/>
      <c r="F54" s="136"/>
      <c r="G54" s="137">
        <f t="shared" si="21"/>
        <v>0</v>
      </c>
      <c r="H54" s="137">
        <f t="shared" si="22"/>
        <v>0</v>
      </c>
      <c r="I54" s="137">
        <f t="shared" si="23"/>
        <v>0</v>
      </c>
    </row>
    <row r="55" spans="1:9" x14ac:dyDescent="0.25">
      <c r="A55" s="148" t="s">
        <v>30</v>
      </c>
      <c r="B55" s="148" t="s">
        <v>365</v>
      </c>
      <c r="C55" s="134" t="s">
        <v>22</v>
      </c>
      <c r="D55" s="135">
        <v>11</v>
      </c>
      <c r="E55" s="135"/>
      <c r="F55" s="136"/>
      <c r="G55" s="137">
        <f t="shared" si="21"/>
        <v>0</v>
      </c>
      <c r="H55" s="137">
        <f t="shared" si="22"/>
        <v>0</v>
      </c>
      <c r="I55" s="137">
        <f t="shared" si="23"/>
        <v>0</v>
      </c>
    </row>
    <row r="56" spans="1:9" x14ac:dyDescent="0.25">
      <c r="A56" s="148"/>
      <c r="B56" s="149" t="s">
        <v>366</v>
      </c>
      <c r="C56" s="134" t="s">
        <v>21</v>
      </c>
      <c r="D56" s="135">
        <v>13</v>
      </c>
      <c r="E56" s="135"/>
      <c r="F56" s="136"/>
      <c r="G56" s="137">
        <f t="shared" si="21"/>
        <v>0</v>
      </c>
      <c r="H56" s="137">
        <f t="shared" si="22"/>
        <v>0</v>
      </c>
      <c r="I56" s="137">
        <f t="shared" si="23"/>
        <v>0</v>
      </c>
    </row>
    <row r="57" spans="1:9" x14ac:dyDescent="0.25">
      <c r="A57" s="148" t="s">
        <v>31</v>
      </c>
      <c r="B57" s="148" t="s">
        <v>596</v>
      </c>
      <c r="C57" s="134" t="s">
        <v>22</v>
      </c>
      <c r="D57" s="135">
        <v>6</v>
      </c>
      <c r="E57" s="135"/>
      <c r="F57" s="136"/>
      <c r="G57" s="137">
        <f t="shared" si="21"/>
        <v>0</v>
      </c>
      <c r="H57" s="137">
        <f t="shared" si="22"/>
        <v>0</v>
      </c>
      <c r="I57" s="137">
        <f t="shared" si="23"/>
        <v>0</v>
      </c>
    </row>
    <row r="58" spans="1:9" x14ac:dyDescent="0.25">
      <c r="A58" s="148"/>
      <c r="B58" s="149" t="s">
        <v>368</v>
      </c>
      <c r="C58" s="134" t="s">
        <v>22</v>
      </c>
      <c r="D58" s="135">
        <v>6</v>
      </c>
      <c r="E58" s="135"/>
      <c r="F58" s="136"/>
      <c r="G58" s="137">
        <f t="shared" si="21"/>
        <v>0</v>
      </c>
      <c r="H58" s="137">
        <f t="shared" si="22"/>
        <v>0</v>
      </c>
      <c r="I58" s="137">
        <f t="shared" si="23"/>
        <v>0</v>
      </c>
    </row>
    <row r="59" spans="1:9" x14ac:dyDescent="0.25">
      <c r="A59" s="148" t="s">
        <v>32</v>
      </c>
      <c r="B59" s="148" t="s">
        <v>594</v>
      </c>
      <c r="C59" s="134" t="s">
        <v>22</v>
      </c>
      <c r="D59" s="135">
        <v>3</v>
      </c>
      <c r="E59" s="135"/>
      <c r="F59" s="136"/>
      <c r="G59" s="137">
        <f t="shared" si="21"/>
        <v>0</v>
      </c>
      <c r="H59" s="137">
        <f t="shared" si="22"/>
        <v>0</v>
      </c>
      <c r="I59" s="137">
        <f t="shared" si="23"/>
        <v>0</v>
      </c>
    </row>
    <row r="60" spans="1:9" x14ac:dyDescent="0.25">
      <c r="A60" s="148"/>
      <c r="B60" s="149" t="s">
        <v>395</v>
      </c>
      <c r="C60" s="134" t="s">
        <v>26</v>
      </c>
      <c r="D60" s="135">
        <v>1</v>
      </c>
      <c r="E60" s="135"/>
      <c r="F60" s="136"/>
      <c r="G60" s="137">
        <f t="shared" si="21"/>
        <v>0</v>
      </c>
      <c r="H60" s="137">
        <f t="shared" si="22"/>
        <v>0</v>
      </c>
      <c r="I60" s="137">
        <f t="shared" si="23"/>
        <v>0</v>
      </c>
    </row>
    <row r="61" spans="1:9" x14ac:dyDescent="0.25">
      <c r="A61" s="148"/>
      <c r="B61" s="149"/>
      <c r="C61" s="134"/>
      <c r="D61" s="135"/>
      <c r="E61" s="135"/>
      <c r="F61" s="136"/>
      <c r="G61" s="137">
        <f t="shared" si="21"/>
        <v>0</v>
      </c>
      <c r="H61" s="137">
        <f t="shared" si="22"/>
        <v>0</v>
      </c>
      <c r="I61" s="137">
        <f t="shared" si="23"/>
        <v>0</v>
      </c>
    </row>
    <row r="62" spans="1:9" x14ac:dyDescent="0.25">
      <c r="A62" s="153"/>
      <c r="B62" s="139" t="s">
        <v>228</v>
      </c>
      <c r="C62" s="134"/>
      <c r="D62" s="135"/>
      <c r="E62" s="135"/>
      <c r="F62" s="136"/>
      <c r="G62" s="131">
        <f>SUM(G48:G61)</f>
        <v>0</v>
      </c>
      <c r="H62" s="131">
        <f>SUM(H48:H61)</f>
        <v>0</v>
      </c>
      <c r="I62" s="131">
        <f>SUM(I48:I61)</f>
        <v>0</v>
      </c>
    </row>
    <row r="63" spans="1:9" x14ac:dyDescent="0.25">
      <c r="A63" s="153"/>
      <c r="B63" s="134"/>
      <c r="C63" s="134"/>
      <c r="D63" s="135"/>
      <c r="E63" s="135"/>
      <c r="F63" s="136"/>
      <c r="G63" s="131"/>
      <c r="H63" s="131"/>
      <c r="I63" s="131"/>
    </row>
    <row r="64" spans="1:9" x14ac:dyDescent="0.25">
      <c r="A64" s="148"/>
      <c r="B64" s="134"/>
      <c r="C64" s="134"/>
      <c r="D64" s="135"/>
      <c r="E64" s="142"/>
      <c r="F64" s="136"/>
      <c r="G64" s="137"/>
      <c r="H64" s="137"/>
      <c r="I64" s="137"/>
    </row>
    <row r="65" spans="1:10" x14ac:dyDescent="0.25">
      <c r="A65" s="148" t="s">
        <v>377</v>
      </c>
      <c r="B65" s="150" t="s">
        <v>404</v>
      </c>
      <c r="C65" s="134"/>
      <c r="D65" s="135"/>
      <c r="E65" s="142"/>
      <c r="F65" s="136"/>
      <c r="G65" s="137"/>
      <c r="H65" s="137"/>
      <c r="I65" s="137"/>
    </row>
    <row r="66" spans="1:10" x14ac:dyDescent="0.25">
      <c r="A66" s="148" t="s">
        <v>33</v>
      </c>
      <c r="B66" s="134" t="s">
        <v>599</v>
      </c>
      <c r="C66" s="134" t="s">
        <v>20</v>
      </c>
      <c r="D66" s="135">
        <v>16</v>
      </c>
      <c r="E66" s="142"/>
      <c r="F66" s="136"/>
      <c r="G66" s="137">
        <f t="shared" ref="G66" si="24">E66*D66</f>
        <v>0</v>
      </c>
      <c r="H66" s="137">
        <f t="shared" ref="H66" si="25">D66*F66</f>
        <v>0</v>
      </c>
      <c r="I66" s="137">
        <f t="shared" ref="I66" si="26">G66+H66</f>
        <v>0</v>
      </c>
      <c r="J66" t="s">
        <v>642</v>
      </c>
    </row>
    <row r="67" spans="1:10" x14ac:dyDescent="0.25">
      <c r="A67" s="148" t="s">
        <v>34</v>
      </c>
      <c r="B67" s="134" t="s">
        <v>600</v>
      </c>
      <c r="C67" s="134" t="s">
        <v>20</v>
      </c>
      <c r="D67" s="135">
        <v>16</v>
      </c>
      <c r="E67" s="142"/>
      <c r="F67" s="136"/>
      <c r="G67" s="137">
        <f t="shared" ref="G67:G81" si="27">E67*D67</f>
        <v>0</v>
      </c>
      <c r="H67" s="137">
        <f t="shared" ref="H67:H81" si="28">D67*F67</f>
        <v>0</v>
      </c>
      <c r="I67" s="137">
        <f t="shared" ref="I67:I81" si="29">G67+H67</f>
        <v>0</v>
      </c>
      <c r="J67" t="s">
        <v>643</v>
      </c>
    </row>
    <row r="68" spans="1:10" x14ac:dyDescent="0.25">
      <c r="A68" s="148" t="s">
        <v>35</v>
      </c>
      <c r="B68" s="134" t="s">
        <v>204</v>
      </c>
      <c r="C68" s="134" t="s">
        <v>20</v>
      </c>
      <c r="D68" s="135">
        <v>40</v>
      </c>
      <c r="E68" s="142"/>
      <c r="F68" s="136"/>
      <c r="G68" s="137">
        <f t="shared" si="27"/>
        <v>0</v>
      </c>
      <c r="H68" s="137">
        <f t="shared" si="28"/>
        <v>0</v>
      </c>
      <c r="I68" s="137">
        <f t="shared" si="29"/>
        <v>0</v>
      </c>
      <c r="J68" t="s">
        <v>601</v>
      </c>
    </row>
    <row r="69" spans="1:10" x14ac:dyDescent="0.25">
      <c r="A69" s="148" t="s">
        <v>55</v>
      </c>
      <c r="B69" s="167" t="s">
        <v>605</v>
      </c>
      <c r="C69" s="134" t="s">
        <v>26</v>
      </c>
      <c r="D69" s="135">
        <v>1</v>
      </c>
      <c r="E69" s="142"/>
      <c r="F69" s="136"/>
      <c r="G69" s="137">
        <f t="shared" si="27"/>
        <v>0</v>
      </c>
      <c r="H69" s="137">
        <f t="shared" si="28"/>
        <v>0</v>
      </c>
      <c r="I69" s="137">
        <f t="shared" si="29"/>
        <v>0</v>
      </c>
      <c r="J69" t="s">
        <v>603</v>
      </c>
    </row>
    <row r="70" spans="1:10" x14ac:dyDescent="0.25">
      <c r="A70" s="148" t="s">
        <v>56</v>
      </c>
      <c r="B70" s="168" t="s">
        <v>602</v>
      </c>
      <c r="C70" s="134" t="s">
        <v>26</v>
      </c>
      <c r="D70" s="135">
        <v>1</v>
      </c>
      <c r="E70" s="142"/>
      <c r="F70" s="136"/>
      <c r="G70" s="137">
        <f t="shared" si="27"/>
        <v>0</v>
      </c>
      <c r="H70" s="137">
        <f t="shared" si="28"/>
        <v>0</v>
      </c>
      <c r="I70" s="137">
        <f t="shared" si="29"/>
        <v>0</v>
      </c>
      <c r="J70" t="s">
        <v>606</v>
      </c>
    </row>
    <row r="71" spans="1:10" x14ac:dyDescent="0.25">
      <c r="A71" s="161" t="s">
        <v>57</v>
      </c>
      <c r="B71" s="138" t="s">
        <v>610</v>
      </c>
      <c r="C71" s="134" t="s">
        <v>20</v>
      </c>
      <c r="D71" s="135">
        <v>55</v>
      </c>
      <c r="E71" s="142"/>
      <c r="F71" s="136"/>
      <c r="G71" s="137">
        <f t="shared" si="27"/>
        <v>0</v>
      </c>
      <c r="H71" s="137">
        <f t="shared" si="28"/>
        <v>0</v>
      </c>
      <c r="I71" s="137">
        <f t="shared" si="29"/>
        <v>0</v>
      </c>
      <c r="J71"/>
    </row>
    <row r="72" spans="1:10" x14ac:dyDescent="0.25">
      <c r="A72" s="148" t="s">
        <v>60</v>
      </c>
      <c r="B72" s="134" t="s">
        <v>611</v>
      </c>
      <c r="C72" s="134" t="s">
        <v>20</v>
      </c>
      <c r="D72" s="135">
        <v>37</v>
      </c>
      <c r="E72" s="142"/>
      <c r="F72" s="136"/>
      <c r="G72" s="137">
        <f t="shared" si="27"/>
        <v>0</v>
      </c>
      <c r="H72" s="137">
        <f t="shared" si="28"/>
        <v>0</v>
      </c>
      <c r="I72" s="137">
        <f t="shared" si="29"/>
        <v>0</v>
      </c>
    </row>
    <row r="73" spans="1:10" x14ac:dyDescent="0.25">
      <c r="A73" s="148" t="s">
        <v>84</v>
      </c>
      <c r="B73" s="134" t="s">
        <v>612</v>
      </c>
      <c r="C73" s="134" t="s">
        <v>20</v>
      </c>
      <c r="D73" s="135">
        <v>50</v>
      </c>
      <c r="E73" s="142"/>
      <c r="F73" s="136"/>
      <c r="G73" s="137">
        <f t="shared" si="27"/>
        <v>0</v>
      </c>
      <c r="H73" s="137">
        <f t="shared" si="28"/>
        <v>0</v>
      </c>
      <c r="I73" s="137">
        <f t="shared" si="29"/>
        <v>0</v>
      </c>
    </row>
    <row r="74" spans="1:10" x14ac:dyDescent="0.25">
      <c r="A74" s="148" t="s">
        <v>88</v>
      </c>
      <c r="B74" s="134" t="s">
        <v>597</v>
      </c>
      <c r="C74" s="134" t="s">
        <v>21</v>
      </c>
      <c r="D74" s="135">
        <v>54</v>
      </c>
      <c r="E74" s="142"/>
      <c r="F74" s="136"/>
      <c r="G74" s="137">
        <f t="shared" ref="G74:G80" si="30">E74*D74</f>
        <v>0</v>
      </c>
      <c r="H74" s="137">
        <f t="shared" ref="H74:H80" si="31">D74*F74</f>
        <v>0</v>
      </c>
      <c r="I74" s="137">
        <f t="shared" ref="I74:I80" si="32">G74+H74</f>
        <v>0</v>
      </c>
    </row>
    <row r="75" spans="1:10" x14ac:dyDescent="0.25">
      <c r="A75" s="148" t="s">
        <v>164</v>
      </c>
      <c r="B75" s="134" t="s">
        <v>613</v>
      </c>
      <c r="C75" s="134" t="s">
        <v>20</v>
      </c>
      <c r="D75" s="135">
        <v>37</v>
      </c>
      <c r="E75" s="142"/>
      <c r="F75" s="136"/>
      <c r="G75" s="137">
        <f t="shared" si="30"/>
        <v>0</v>
      </c>
      <c r="H75" s="137">
        <f t="shared" si="31"/>
        <v>0</v>
      </c>
      <c r="I75" s="137">
        <f t="shared" si="32"/>
        <v>0</v>
      </c>
    </row>
    <row r="76" spans="1:10" x14ac:dyDescent="0.25">
      <c r="A76" s="148" t="s">
        <v>167</v>
      </c>
      <c r="B76" s="134" t="s">
        <v>647</v>
      </c>
      <c r="C76" s="134" t="s">
        <v>20</v>
      </c>
      <c r="D76" s="135">
        <v>7</v>
      </c>
      <c r="E76" s="142"/>
      <c r="F76" s="136"/>
      <c r="G76" s="137">
        <f t="shared" si="30"/>
        <v>0</v>
      </c>
      <c r="H76" s="137">
        <f t="shared" si="31"/>
        <v>0</v>
      </c>
      <c r="I76" s="137">
        <f t="shared" si="32"/>
        <v>0</v>
      </c>
    </row>
    <row r="77" spans="1:10" x14ac:dyDescent="0.25">
      <c r="A77" s="148" t="s">
        <v>168</v>
      </c>
      <c r="B77" s="134" t="s">
        <v>646</v>
      </c>
      <c r="C77" s="134" t="s">
        <v>20</v>
      </c>
      <c r="D77" s="135">
        <v>7</v>
      </c>
      <c r="E77" s="142"/>
      <c r="F77" s="136"/>
      <c r="G77" s="137">
        <f t="shared" si="30"/>
        <v>0</v>
      </c>
      <c r="H77" s="137">
        <f t="shared" si="31"/>
        <v>0</v>
      </c>
      <c r="I77" s="137">
        <f t="shared" si="32"/>
        <v>0</v>
      </c>
    </row>
    <row r="78" spans="1:10" x14ac:dyDescent="0.25">
      <c r="A78" s="148" t="s">
        <v>247</v>
      </c>
      <c r="B78" s="134" t="s">
        <v>541</v>
      </c>
      <c r="C78" s="134" t="s">
        <v>20</v>
      </c>
      <c r="D78" s="135">
        <v>13.5</v>
      </c>
      <c r="E78" s="142"/>
      <c r="F78" s="136"/>
      <c r="G78" s="137">
        <f t="shared" si="30"/>
        <v>0</v>
      </c>
      <c r="H78" s="137">
        <f t="shared" si="31"/>
        <v>0</v>
      </c>
      <c r="I78" s="137">
        <f t="shared" si="32"/>
        <v>0</v>
      </c>
    </row>
    <row r="79" spans="1:10" x14ac:dyDescent="0.25">
      <c r="A79" s="148"/>
      <c r="B79" s="147" t="s">
        <v>648</v>
      </c>
      <c r="C79" s="134" t="s">
        <v>20</v>
      </c>
      <c r="D79" s="135">
        <v>13.5</v>
      </c>
      <c r="E79" s="142"/>
      <c r="F79" s="136"/>
      <c r="G79" s="137">
        <f t="shared" si="30"/>
        <v>0</v>
      </c>
      <c r="H79" s="137">
        <f t="shared" si="31"/>
        <v>0</v>
      </c>
      <c r="I79" s="137">
        <f t="shared" si="32"/>
        <v>0</v>
      </c>
    </row>
    <row r="80" spans="1:10" x14ac:dyDescent="0.25">
      <c r="A80" s="148" t="s">
        <v>171</v>
      </c>
      <c r="B80" s="134" t="s">
        <v>598</v>
      </c>
      <c r="C80" s="134" t="s">
        <v>347</v>
      </c>
      <c r="D80" s="135">
        <v>15</v>
      </c>
      <c r="E80" s="142"/>
      <c r="F80" s="136"/>
      <c r="G80" s="137">
        <f t="shared" si="30"/>
        <v>0</v>
      </c>
      <c r="H80" s="137">
        <f t="shared" si="31"/>
        <v>0</v>
      </c>
      <c r="I80" s="137">
        <f t="shared" si="32"/>
        <v>0</v>
      </c>
    </row>
    <row r="81" spans="1:10" x14ac:dyDescent="0.25">
      <c r="A81" s="152"/>
      <c r="B81" s="150"/>
      <c r="C81" s="150"/>
      <c r="D81" s="135"/>
      <c r="E81" s="142"/>
      <c r="F81" s="136"/>
      <c r="G81" s="137">
        <f t="shared" si="27"/>
        <v>0</v>
      </c>
      <c r="H81" s="137">
        <f t="shared" si="28"/>
        <v>0</v>
      </c>
      <c r="I81" s="137">
        <f t="shared" si="29"/>
        <v>0</v>
      </c>
    </row>
    <row r="82" spans="1:10" x14ac:dyDescent="0.25">
      <c r="A82" s="148"/>
      <c r="B82" s="139" t="s">
        <v>4</v>
      </c>
      <c r="C82" s="134"/>
      <c r="D82" s="135"/>
      <c r="E82" s="142"/>
      <c r="F82" s="136"/>
      <c r="G82" s="151">
        <f>SUM(G66:G81)</f>
        <v>0</v>
      </c>
      <c r="H82" s="151">
        <f>SUM(H66:H81)</f>
        <v>0</v>
      </c>
      <c r="I82" s="151">
        <f>SUM(I66:I81)</f>
        <v>0</v>
      </c>
    </row>
    <row r="83" spans="1:10" x14ac:dyDescent="0.25">
      <c r="A83" s="148"/>
      <c r="B83" s="134"/>
      <c r="C83" s="134"/>
      <c r="D83" s="135"/>
      <c r="E83" s="142"/>
      <c r="F83" s="136"/>
      <c r="G83" s="137"/>
      <c r="H83" s="137"/>
      <c r="I83" s="137"/>
    </row>
    <row r="84" spans="1:10" x14ac:dyDescent="0.25">
      <c r="A84" s="148"/>
      <c r="B84" s="134"/>
      <c r="C84" s="134"/>
      <c r="D84" s="135"/>
      <c r="E84" s="142"/>
      <c r="F84" s="136"/>
      <c r="G84" s="137"/>
      <c r="H84" s="137"/>
      <c r="I84" s="137"/>
    </row>
    <row r="85" spans="1:10" x14ac:dyDescent="0.25">
      <c r="A85" s="148"/>
      <c r="B85" s="134"/>
      <c r="C85" s="134"/>
      <c r="D85" s="135"/>
      <c r="E85" s="142"/>
      <c r="F85" s="136"/>
      <c r="G85" s="137"/>
      <c r="H85" s="137"/>
      <c r="I85" s="137"/>
    </row>
    <row r="86" spans="1:10" x14ac:dyDescent="0.25">
      <c r="A86" s="152" t="s">
        <v>376</v>
      </c>
      <c r="B86" s="150" t="s">
        <v>544</v>
      </c>
      <c r="C86" s="134"/>
      <c r="D86" s="135"/>
      <c r="E86" s="142"/>
      <c r="F86" s="136"/>
      <c r="G86" s="137"/>
      <c r="H86" s="137"/>
      <c r="I86" s="137"/>
    </row>
    <row r="87" spans="1:10" x14ac:dyDescent="0.25">
      <c r="A87" s="148" t="s">
        <v>128</v>
      </c>
      <c r="B87" s="134" t="s">
        <v>679</v>
      </c>
      <c r="C87" s="134" t="s">
        <v>20</v>
      </c>
      <c r="D87" s="135">
        <v>87</v>
      </c>
      <c r="E87" s="142"/>
      <c r="F87" s="136"/>
      <c r="G87" s="137">
        <f t="shared" ref="G87:G96" si="33">E87*D87</f>
        <v>0</v>
      </c>
      <c r="H87" s="137">
        <f t="shared" ref="H87:H96" si="34">D87*F87</f>
        <v>0</v>
      </c>
      <c r="I87" s="137">
        <f t="shared" ref="I87:I96" si="35">G87+H87</f>
        <v>0</v>
      </c>
      <c r="J87" t="s">
        <v>651</v>
      </c>
    </row>
    <row r="88" spans="1:10" x14ac:dyDescent="0.25">
      <c r="A88" s="148" t="s">
        <v>221</v>
      </c>
      <c r="B88" s="134" t="s">
        <v>650</v>
      </c>
      <c r="C88" s="134" t="s">
        <v>20</v>
      </c>
      <c r="D88" s="135">
        <v>40</v>
      </c>
      <c r="E88" s="142"/>
      <c r="F88" s="136"/>
      <c r="G88" s="137">
        <f t="shared" si="33"/>
        <v>0</v>
      </c>
      <c r="H88" s="137">
        <f t="shared" si="34"/>
        <v>0</v>
      </c>
      <c r="I88" s="137">
        <f t="shared" si="35"/>
        <v>0</v>
      </c>
    </row>
    <row r="89" spans="1:10" x14ac:dyDescent="0.25">
      <c r="A89" s="148" t="s">
        <v>222</v>
      </c>
      <c r="B89" s="134" t="s">
        <v>614</v>
      </c>
      <c r="C89" s="134" t="s">
        <v>21</v>
      </c>
      <c r="D89" s="135">
        <v>39</v>
      </c>
      <c r="E89" s="142"/>
      <c r="F89" s="136"/>
      <c r="G89" s="137">
        <f t="shared" si="33"/>
        <v>0</v>
      </c>
      <c r="H89" s="137">
        <f t="shared" si="34"/>
        <v>0</v>
      </c>
      <c r="I89" s="137">
        <f t="shared" si="35"/>
        <v>0</v>
      </c>
    </row>
    <row r="90" spans="1:10" x14ac:dyDescent="0.25">
      <c r="A90" s="148" t="s">
        <v>223</v>
      </c>
      <c r="B90" s="134" t="s">
        <v>654</v>
      </c>
      <c r="C90" s="134" t="s">
        <v>20</v>
      </c>
      <c r="D90" s="135">
        <v>50</v>
      </c>
      <c r="E90" s="142"/>
      <c r="F90" s="136"/>
      <c r="G90" s="137">
        <f t="shared" si="33"/>
        <v>0</v>
      </c>
      <c r="H90" s="137">
        <f t="shared" si="34"/>
        <v>0</v>
      </c>
      <c r="I90" s="137">
        <f t="shared" si="35"/>
        <v>0</v>
      </c>
      <c r="J90" t="s">
        <v>655</v>
      </c>
    </row>
    <row r="91" spans="1:10" x14ac:dyDescent="0.25">
      <c r="A91" s="148" t="s">
        <v>224</v>
      </c>
      <c r="B91" s="134" t="s">
        <v>656</v>
      </c>
      <c r="C91" s="134" t="s">
        <v>20</v>
      </c>
      <c r="D91" s="135">
        <v>87</v>
      </c>
      <c r="E91" s="142"/>
      <c r="F91" s="136"/>
      <c r="G91" s="137">
        <f t="shared" si="33"/>
        <v>0</v>
      </c>
      <c r="H91" s="137">
        <f t="shared" si="34"/>
        <v>0</v>
      </c>
      <c r="I91" s="137">
        <f t="shared" si="35"/>
        <v>0</v>
      </c>
      <c r="J91"/>
    </row>
    <row r="92" spans="1:10" x14ac:dyDescent="0.25">
      <c r="A92" s="148" t="s">
        <v>225</v>
      </c>
      <c r="B92" s="134" t="s">
        <v>652</v>
      </c>
      <c r="C92" s="134" t="s">
        <v>20</v>
      </c>
      <c r="D92" s="171">
        <v>90</v>
      </c>
      <c r="E92" s="142"/>
      <c r="F92" s="136"/>
      <c r="G92" s="137">
        <f t="shared" si="33"/>
        <v>0</v>
      </c>
      <c r="H92" s="137">
        <f t="shared" si="34"/>
        <v>0</v>
      </c>
      <c r="I92" s="137">
        <f t="shared" si="35"/>
        <v>0</v>
      </c>
      <c r="J92" t="s">
        <v>657</v>
      </c>
    </row>
    <row r="93" spans="1:10" x14ac:dyDescent="0.25">
      <c r="A93" s="148" t="s">
        <v>226</v>
      </c>
      <c r="B93" s="134" t="s">
        <v>649</v>
      </c>
      <c r="C93" s="134" t="s">
        <v>20</v>
      </c>
      <c r="D93" s="171">
        <v>53</v>
      </c>
      <c r="E93" s="142"/>
      <c r="F93" s="136"/>
      <c r="G93" s="137">
        <f t="shared" si="33"/>
        <v>0</v>
      </c>
      <c r="H93" s="137">
        <f t="shared" si="34"/>
        <v>0</v>
      </c>
      <c r="I93" s="137">
        <f t="shared" si="35"/>
        <v>0</v>
      </c>
    </row>
    <row r="94" spans="1:10" x14ac:dyDescent="0.25">
      <c r="A94" s="148"/>
      <c r="B94" s="147" t="s">
        <v>272</v>
      </c>
      <c r="C94" s="134" t="s">
        <v>20</v>
      </c>
      <c r="D94" s="171">
        <v>53</v>
      </c>
      <c r="E94" s="142"/>
      <c r="F94" s="136"/>
      <c r="G94" s="137">
        <f t="shared" si="33"/>
        <v>0</v>
      </c>
      <c r="H94" s="137">
        <f t="shared" si="34"/>
        <v>0</v>
      </c>
      <c r="I94" s="137">
        <f t="shared" si="35"/>
        <v>0</v>
      </c>
    </row>
    <row r="95" spans="1:10" x14ac:dyDescent="0.25">
      <c r="A95" s="148" t="s">
        <v>226</v>
      </c>
      <c r="B95" s="134" t="s">
        <v>677</v>
      </c>
      <c r="C95" s="134" t="s">
        <v>20</v>
      </c>
      <c r="D95" s="171">
        <v>20</v>
      </c>
      <c r="E95" s="142"/>
      <c r="F95" s="136"/>
      <c r="G95" s="137">
        <f t="shared" si="33"/>
        <v>0</v>
      </c>
      <c r="H95" s="137">
        <f t="shared" si="34"/>
        <v>0</v>
      </c>
      <c r="I95" s="137">
        <f t="shared" si="35"/>
        <v>0</v>
      </c>
      <c r="J95" t="s">
        <v>678</v>
      </c>
    </row>
    <row r="96" spans="1:10" x14ac:dyDescent="0.25">
      <c r="A96" s="148" t="s">
        <v>226</v>
      </c>
      <c r="B96" s="134" t="s">
        <v>653</v>
      </c>
      <c r="C96" s="134" t="s">
        <v>20</v>
      </c>
      <c r="D96" s="171">
        <v>70</v>
      </c>
      <c r="E96" s="142"/>
      <c r="F96" s="136"/>
      <c r="G96" s="137">
        <f t="shared" si="33"/>
        <v>0</v>
      </c>
      <c r="H96" s="137">
        <f t="shared" si="34"/>
        <v>0</v>
      </c>
      <c r="I96" s="137">
        <f t="shared" si="35"/>
        <v>0</v>
      </c>
      <c r="J96" t="s">
        <v>658</v>
      </c>
    </row>
    <row r="97" spans="1:10" x14ac:dyDescent="0.25">
      <c r="A97" s="148"/>
      <c r="B97" s="134"/>
      <c r="C97" s="134"/>
      <c r="D97" s="171"/>
      <c r="E97" s="142"/>
      <c r="F97" s="136"/>
      <c r="G97" s="151">
        <f>SUM(G87:G96)</f>
        <v>0</v>
      </c>
      <c r="H97" s="151">
        <f>SUM(H87:H96)</f>
        <v>0</v>
      </c>
      <c r="I97" s="151">
        <f>SUM(I87:I96)</f>
        <v>0</v>
      </c>
    </row>
    <row r="98" spans="1:10" x14ac:dyDescent="0.25">
      <c r="A98" s="148"/>
      <c r="B98" s="134"/>
      <c r="C98" s="134"/>
      <c r="D98" s="135"/>
      <c r="E98" s="142"/>
      <c r="F98" s="136"/>
      <c r="G98" s="137"/>
      <c r="H98" s="137"/>
      <c r="I98" s="137"/>
    </row>
    <row r="99" spans="1:10" x14ac:dyDescent="0.25">
      <c r="A99" s="152">
        <v>6</v>
      </c>
      <c r="B99" s="150" t="s">
        <v>574</v>
      </c>
      <c r="C99" s="134"/>
      <c r="D99" s="135"/>
      <c r="E99" s="142"/>
      <c r="F99" s="136"/>
      <c r="G99" s="137"/>
      <c r="H99" s="137"/>
      <c r="I99" s="137"/>
    </row>
    <row r="100" spans="1:10" x14ac:dyDescent="0.25">
      <c r="A100" s="148" t="s">
        <v>36</v>
      </c>
      <c r="B100" s="134" t="s">
        <v>569</v>
      </c>
      <c r="C100" s="134" t="s">
        <v>21</v>
      </c>
      <c r="D100" s="135">
        <v>20</v>
      </c>
      <c r="E100" s="142"/>
      <c r="F100" s="136"/>
      <c r="G100" s="137">
        <f t="shared" ref="G100" si="36">E100*D100</f>
        <v>0</v>
      </c>
      <c r="H100" s="137">
        <f t="shared" ref="H100" si="37">D100*F100</f>
        <v>0</v>
      </c>
      <c r="I100" s="137">
        <f t="shared" ref="I100" si="38">G100+H100</f>
        <v>0</v>
      </c>
    </row>
    <row r="101" spans="1:10" x14ac:dyDescent="0.25">
      <c r="A101" s="148" t="s">
        <v>83</v>
      </c>
      <c r="B101" s="134" t="s">
        <v>575</v>
      </c>
      <c r="C101" s="134" t="s">
        <v>400</v>
      </c>
      <c r="D101" s="135">
        <v>1</v>
      </c>
      <c r="E101" s="142"/>
      <c r="F101" s="136"/>
      <c r="G101" s="137">
        <f t="shared" ref="G101:G111" si="39">E101*D101</f>
        <v>0</v>
      </c>
      <c r="H101" s="137">
        <f t="shared" ref="H101:H111" si="40">D101*F101</f>
        <v>0</v>
      </c>
      <c r="I101" s="137">
        <f t="shared" ref="I101:I111" si="41">G101+H101</f>
        <v>0</v>
      </c>
    </row>
    <row r="102" spans="1:10" x14ac:dyDescent="0.25">
      <c r="A102" s="148" t="s">
        <v>89</v>
      </c>
      <c r="B102" s="134" t="s">
        <v>674</v>
      </c>
      <c r="C102" s="134" t="s">
        <v>20</v>
      </c>
      <c r="D102" s="135">
        <v>5</v>
      </c>
      <c r="E102" s="142"/>
      <c r="F102" s="136"/>
      <c r="G102" s="137">
        <f t="shared" si="39"/>
        <v>0</v>
      </c>
      <c r="H102" s="137">
        <f t="shared" si="40"/>
        <v>0</v>
      </c>
      <c r="I102" s="137">
        <f t="shared" si="41"/>
        <v>0</v>
      </c>
    </row>
    <row r="103" spans="1:10" x14ac:dyDescent="0.25">
      <c r="A103" s="148" t="s">
        <v>90</v>
      </c>
      <c r="B103" s="134" t="s">
        <v>659</v>
      </c>
      <c r="C103" s="134" t="s">
        <v>22</v>
      </c>
      <c r="D103" s="135">
        <v>1</v>
      </c>
      <c r="E103" s="142"/>
      <c r="F103" s="136"/>
      <c r="G103" s="137">
        <f t="shared" si="39"/>
        <v>0</v>
      </c>
      <c r="H103" s="137">
        <f t="shared" si="40"/>
        <v>0</v>
      </c>
      <c r="I103" s="137">
        <f t="shared" si="41"/>
        <v>0</v>
      </c>
    </row>
    <row r="104" spans="1:10" x14ac:dyDescent="0.25">
      <c r="A104" s="148" t="s">
        <v>90</v>
      </c>
      <c r="B104" s="134" t="s">
        <v>206</v>
      </c>
      <c r="C104" s="134" t="s">
        <v>20</v>
      </c>
      <c r="D104" s="135">
        <v>135</v>
      </c>
      <c r="E104" s="142"/>
      <c r="F104" s="136"/>
      <c r="G104" s="137">
        <f t="shared" si="39"/>
        <v>0</v>
      </c>
      <c r="H104" s="137">
        <f t="shared" si="40"/>
        <v>0</v>
      </c>
      <c r="I104" s="137">
        <f t="shared" si="41"/>
        <v>0</v>
      </c>
    </row>
    <row r="105" spans="1:10" x14ac:dyDescent="0.25">
      <c r="A105" s="148"/>
      <c r="B105" s="134" t="s">
        <v>661</v>
      </c>
      <c r="C105" s="134" t="s">
        <v>22</v>
      </c>
      <c r="D105" s="135">
        <v>4</v>
      </c>
      <c r="E105" s="142"/>
      <c r="F105" s="136"/>
      <c r="G105" s="137">
        <f t="shared" si="39"/>
        <v>0</v>
      </c>
      <c r="H105" s="137">
        <f t="shared" si="40"/>
        <v>0</v>
      </c>
      <c r="I105" s="137">
        <f t="shared" si="41"/>
        <v>0</v>
      </c>
      <c r="J105" s="36" t="s">
        <v>380</v>
      </c>
    </row>
    <row r="106" spans="1:10" x14ac:dyDescent="0.25">
      <c r="A106" s="148"/>
      <c r="B106" s="134" t="s">
        <v>662</v>
      </c>
      <c r="C106" s="134" t="s">
        <v>22</v>
      </c>
      <c r="D106" s="135">
        <v>7</v>
      </c>
      <c r="E106" s="142"/>
      <c r="F106" s="136"/>
      <c r="G106" s="137">
        <f t="shared" si="39"/>
        <v>0</v>
      </c>
      <c r="H106" s="137">
        <f t="shared" si="40"/>
        <v>0</v>
      </c>
      <c r="I106" s="137">
        <f t="shared" si="41"/>
        <v>0</v>
      </c>
      <c r="J106" s="36" t="s">
        <v>383</v>
      </c>
    </row>
    <row r="107" spans="1:10" x14ac:dyDescent="0.25">
      <c r="A107" s="148"/>
      <c r="B107" s="134" t="s">
        <v>663</v>
      </c>
      <c r="C107" s="134" t="s">
        <v>22</v>
      </c>
      <c r="D107" s="135">
        <v>1</v>
      </c>
      <c r="E107" s="142"/>
      <c r="F107" s="136"/>
      <c r="G107" s="137">
        <f t="shared" si="39"/>
        <v>0</v>
      </c>
      <c r="H107" s="137">
        <f t="shared" si="40"/>
        <v>0</v>
      </c>
      <c r="I107" s="137">
        <f t="shared" si="41"/>
        <v>0</v>
      </c>
    </row>
    <row r="108" spans="1:10" x14ac:dyDescent="0.25">
      <c r="A108" s="148" t="s">
        <v>90</v>
      </c>
      <c r="B108" s="134" t="s">
        <v>675</v>
      </c>
      <c r="C108" s="134" t="s">
        <v>20</v>
      </c>
      <c r="D108" s="135">
        <v>55</v>
      </c>
      <c r="E108" s="142"/>
      <c r="F108" s="136"/>
      <c r="G108" s="137">
        <f t="shared" ref="G108:G109" si="42">E108*D108</f>
        <v>0</v>
      </c>
      <c r="H108" s="137">
        <f t="shared" ref="H108:H109" si="43">D108*F108</f>
        <v>0</v>
      </c>
      <c r="I108" s="137">
        <f t="shared" ref="I108:I109" si="44">G108+H108</f>
        <v>0</v>
      </c>
      <c r="J108" t="s">
        <v>660</v>
      </c>
    </row>
    <row r="109" spans="1:10" x14ac:dyDescent="0.25">
      <c r="A109" s="148"/>
      <c r="B109" s="134" t="s">
        <v>676</v>
      </c>
      <c r="C109" s="134" t="s">
        <v>22</v>
      </c>
      <c r="D109" s="135">
        <v>1</v>
      </c>
      <c r="E109" s="142"/>
      <c r="F109" s="136"/>
      <c r="G109" s="137">
        <f t="shared" si="42"/>
        <v>0</v>
      </c>
      <c r="H109" s="137">
        <f t="shared" si="43"/>
        <v>0</v>
      </c>
      <c r="I109" s="137">
        <f t="shared" si="44"/>
        <v>0</v>
      </c>
      <c r="J109"/>
    </row>
    <row r="110" spans="1:10" x14ac:dyDescent="0.25">
      <c r="A110" s="148" t="s">
        <v>91</v>
      </c>
      <c r="B110" s="134" t="s">
        <v>209</v>
      </c>
      <c r="C110" s="134" t="s">
        <v>20</v>
      </c>
      <c r="D110" s="135">
        <v>9</v>
      </c>
      <c r="E110" s="142"/>
      <c r="F110" s="136"/>
      <c r="G110" s="137">
        <f t="shared" si="39"/>
        <v>0</v>
      </c>
      <c r="H110" s="137">
        <f t="shared" si="40"/>
        <v>0</v>
      </c>
      <c r="I110" s="137">
        <f t="shared" si="41"/>
        <v>0</v>
      </c>
      <c r="J110" s="36" t="s">
        <v>384</v>
      </c>
    </row>
    <row r="111" spans="1:10" x14ac:dyDescent="0.25">
      <c r="A111" s="148"/>
      <c r="B111" s="134"/>
      <c r="C111" s="134"/>
      <c r="D111" s="135"/>
      <c r="E111" s="142"/>
      <c r="F111" s="136"/>
      <c r="G111" s="137">
        <f t="shared" si="39"/>
        <v>0</v>
      </c>
      <c r="H111" s="137">
        <f t="shared" si="40"/>
        <v>0</v>
      </c>
      <c r="I111" s="137">
        <f t="shared" si="41"/>
        <v>0</v>
      </c>
    </row>
    <row r="112" spans="1:10" x14ac:dyDescent="0.25">
      <c r="A112" s="148"/>
      <c r="B112" s="134"/>
      <c r="C112" s="134"/>
      <c r="D112" s="135"/>
      <c r="E112" s="142"/>
      <c r="F112" s="136"/>
      <c r="G112" s="151">
        <f>SUM(G100:G111)</f>
        <v>0</v>
      </c>
      <c r="H112" s="151">
        <f>SUM(H100:H111)</f>
        <v>0</v>
      </c>
      <c r="I112" s="151">
        <f>SUM(I100:I111)</f>
        <v>0</v>
      </c>
    </row>
    <row r="113" spans="1:10" x14ac:dyDescent="0.25">
      <c r="A113" s="153">
        <v>7</v>
      </c>
      <c r="B113" s="128" t="s">
        <v>419</v>
      </c>
      <c r="C113" s="134"/>
      <c r="D113" s="135"/>
      <c r="E113" s="135"/>
      <c r="F113" s="136"/>
      <c r="G113" s="137"/>
      <c r="H113" s="137"/>
      <c r="I113" s="137"/>
      <c r="J113" s="36" t="s">
        <v>509</v>
      </c>
    </row>
    <row r="114" spans="1:10" x14ac:dyDescent="0.25">
      <c r="A114" s="148" t="s">
        <v>129</v>
      </c>
      <c r="B114" s="134" t="s">
        <v>362</v>
      </c>
      <c r="C114" s="134" t="s">
        <v>21</v>
      </c>
      <c r="D114" s="135">
        <v>6</v>
      </c>
      <c r="E114" s="135"/>
      <c r="F114" s="136"/>
      <c r="G114" s="137">
        <f t="shared" ref="G114:G118" si="45">D114*E114</f>
        <v>0</v>
      </c>
      <c r="H114" s="137">
        <f t="shared" ref="H114:H118" si="46">D114*F114</f>
        <v>0</v>
      </c>
      <c r="I114" s="137">
        <f t="shared" ref="I114:I118" si="47">G114+H114</f>
        <v>0</v>
      </c>
      <c r="J114" t="s">
        <v>673</v>
      </c>
    </row>
    <row r="115" spans="1:10" x14ac:dyDescent="0.25">
      <c r="A115" s="148" t="s">
        <v>130</v>
      </c>
      <c r="B115" s="134" t="s">
        <v>576</v>
      </c>
      <c r="C115" s="134" t="s">
        <v>22</v>
      </c>
      <c r="D115" s="135">
        <v>1</v>
      </c>
      <c r="E115" s="135"/>
      <c r="F115" s="136"/>
      <c r="G115" s="137">
        <f t="shared" si="45"/>
        <v>0</v>
      </c>
      <c r="H115" s="137">
        <f t="shared" si="46"/>
        <v>0</v>
      </c>
      <c r="I115" s="137">
        <f t="shared" si="47"/>
        <v>0</v>
      </c>
    </row>
    <row r="116" spans="1:10" x14ac:dyDescent="0.25">
      <c r="A116" s="148" t="s">
        <v>131</v>
      </c>
      <c r="B116" s="134" t="s">
        <v>508</v>
      </c>
      <c r="C116" s="134" t="s">
        <v>22</v>
      </c>
      <c r="D116" s="135">
        <v>1</v>
      </c>
      <c r="E116" s="135"/>
      <c r="F116" s="136"/>
      <c r="G116" s="137">
        <f t="shared" si="45"/>
        <v>0</v>
      </c>
      <c r="H116" s="137">
        <f t="shared" si="46"/>
        <v>0</v>
      </c>
      <c r="I116" s="137">
        <f t="shared" si="47"/>
        <v>0</v>
      </c>
    </row>
    <row r="117" spans="1:10" x14ac:dyDescent="0.25">
      <c r="A117" s="148" t="s">
        <v>428</v>
      </c>
      <c r="B117" s="134" t="s">
        <v>420</v>
      </c>
      <c r="C117" s="134" t="s">
        <v>22</v>
      </c>
      <c r="D117" s="135">
        <v>1</v>
      </c>
      <c r="E117" s="135"/>
      <c r="F117" s="136"/>
      <c r="G117" s="137">
        <f t="shared" si="45"/>
        <v>0</v>
      </c>
      <c r="H117" s="137">
        <f t="shared" si="46"/>
        <v>0</v>
      </c>
      <c r="I117" s="137">
        <f t="shared" si="47"/>
        <v>0</v>
      </c>
    </row>
    <row r="118" spans="1:10" x14ac:dyDescent="0.25">
      <c r="A118" s="148"/>
      <c r="B118" s="134"/>
      <c r="C118" s="134"/>
      <c r="D118" s="135"/>
      <c r="E118" s="135"/>
      <c r="F118" s="136"/>
      <c r="G118" s="137">
        <f t="shared" si="45"/>
        <v>0</v>
      </c>
      <c r="H118" s="137">
        <f t="shared" si="46"/>
        <v>0</v>
      </c>
      <c r="I118" s="137">
        <f t="shared" si="47"/>
        <v>0</v>
      </c>
    </row>
    <row r="119" spans="1:10" x14ac:dyDescent="0.25">
      <c r="A119" s="148"/>
      <c r="B119" s="139" t="s">
        <v>228</v>
      </c>
      <c r="C119" s="134"/>
      <c r="D119" s="135"/>
      <c r="E119" s="135"/>
      <c r="F119" s="136"/>
      <c r="G119" s="131">
        <f>SUM(G114:G118)</f>
        <v>0</v>
      </c>
      <c r="H119" s="131">
        <f>SUM(H114:H118)</f>
        <v>0</v>
      </c>
      <c r="I119" s="131">
        <f>SUM(I114:I118)</f>
        <v>0</v>
      </c>
    </row>
    <row r="120" spans="1:10" x14ac:dyDescent="0.25">
      <c r="A120" s="148"/>
      <c r="B120" s="134"/>
      <c r="C120" s="134"/>
      <c r="D120" s="135"/>
      <c r="E120" s="142"/>
      <c r="F120" s="136"/>
      <c r="G120" s="137"/>
      <c r="H120" s="137"/>
      <c r="I120" s="137"/>
    </row>
    <row r="121" spans="1:10" x14ac:dyDescent="0.25">
      <c r="A121" s="153">
        <v>8</v>
      </c>
      <c r="B121" s="128" t="s">
        <v>429</v>
      </c>
      <c r="C121" s="134"/>
      <c r="D121" s="135"/>
      <c r="E121" s="135"/>
      <c r="F121" s="136"/>
      <c r="G121" s="131"/>
      <c r="H121" s="131"/>
      <c r="I121" s="131"/>
      <c r="J121" s="36" t="s">
        <v>431</v>
      </c>
    </row>
    <row r="122" spans="1:10" x14ac:dyDescent="0.25">
      <c r="A122" s="162" t="s">
        <v>37</v>
      </c>
      <c r="B122" s="134" t="s">
        <v>619</v>
      </c>
      <c r="C122" s="134" t="s">
        <v>26</v>
      </c>
      <c r="D122" s="135">
        <v>1</v>
      </c>
      <c r="E122" s="135"/>
      <c r="F122" s="136"/>
      <c r="G122" s="137">
        <f t="shared" ref="G122:G130" si="48">E122*D122</f>
        <v>0</v>
      </c>
      <c r="H122" s="137">
        <f t="shared" ref="H122:H130" si="49">D122*F122</f>
        <v>0</v>
      </c>
      <c r="I122" s="137">
        <f t="shared" ref="I122:I130" si="50">G122+H122</f>
        <v>0</v>
      </c>
    </row>
    <row r="123" spans="1:10" x14ac:dyDescent="0.25">
      <c r="A123" s="162" t="s">
        <v>38</v>
      </c>
      <c r="B123" s="134" t="s">
        <v>620</v>
      </c>
      <c r="C123" s="134" t="s">
        <v>26</v>
      </c>
      <c r="D123" s="135">
        <v>1</v>
      </c>
      <c r="E123" s="135"/>
      <c r="F123" s="136"/>
      <c r="G123" s="137">
        <f t="shared" ref="G123:G129" si="51">E123*D123</f>
        <v>0</v>
      </c>
      <c r="H123" s="137">
        <f t="shared" ref="H123:H129" si="52">D123*F123</f>
        <v>0</v>
      </c>
      <c r="I123" s="137">
        <f t="shared" ref="I123:I129" si="53">G123+H123</f>
        <v>0</v>
      </c>
    </row>
    <row r="124" spans="1:10" x14ac:dyDescent="0.25">
      <c r="A124" s="162" t="s">
        <v>39</v>
      </c>
      <c r="B124" s="134" t="s">
        <v>615</v>
      </c>
      <c r="C124" s="134" t="s">
        <v>26</v>
      </c>
      <c r="D124" s="135">
        <v>1</v>
      </c>
      <c r="E124" s="135"/>
      <c r="F124" s="136"/>
      <c r="G124" s="137">
        <f t="shared" si="51"/>
        <v>0</v>
      </c>
      <c r="H124" s="137">
        <f t="shared" si="52"/>
        <v>0</v>
      </c>
      <c r="I124" s="137">
        <f t="shared" si="53"/>
        <v>0</v>
      </c>
    </row>
    <row r="125" spans="1:10" x14ac:dyDescent="0.25">
      <c r="A125" s="162" t="s">
        <v>65</v>
      </c>
      <c r="B125" s="134" t="s">
        <v>621</v>
      </c>
      <c r="C125" s="134" t="s">
        <v>26</v>
      </c>
      <c r="D125" s="135">
        <v>1</v>
      </c>
      <c r="E125" s="135"/>
      <c r="F125" s="136"/>
      <c r="G125" s="137">
        <f t="shared" si="51"/>
        <v>0</v>
      </c>
      <c r="H125" s="137">
        <f t="shared" si="52"/>
        <v>0</v>
      </c>
      <c r="I125" s="137">
        <f t="shared" si="53"/>
        <v>0</v>
      </c>
      <c r="J125" s="36" t="s">
        <v>546</v>
      </c>
    </row>
    <row r="126" spans="1:10" x14ac:dyDescent="0.25">
      <c r="A126" s="170"/>
      <c r="B126" s="147" t="s">
        <v>616</v>
      </c>
      <c r="C126" s="134" t="s">
        <v>22</v>
      </c>
      <c r="D126" s="135">
        <v>2</v>
      </c>
      <c r="E126" s="135"/>
      <c r="F126" s="136"/>
      <c r="G126" s="137">
        <f t="shared" si="51"/>
        <v>0</v>
      </c>
      <c r="H126" s="137">
        <f t="shared" si="52"/>
        <v>0</v>
      </c>
      <c r="I126" s="137">
        <f t="shared" si="53"/>
        <v>0</v>
      </c>
    </row>
    <row r="127" spans="1:10" x14ac:dyDescent="0.25">
      <c r="A127" s="170"/>
      <c r="B127" s="147" t="s">
        <v>267</v>
      </c>
      <c r="C127" s="134" t="s">
        <v>22</v>
      </c>
      <c r="D127" s="135">
        <v>2</v>
      </c>
      <c r="E127" s="135"/>
      <c r="F127" s="136"/>
      <c r="G127" s="137">
        <f t="shared" si="51"/>
        <v>0</v>
      </c>
      <c r="H127" s="137">
        <f t="shared" si="52"/>
        <v>0</v>
      </c>
      <c r="I127" s="137">
        <f t="shared" si="53"/>
        <v>0</v>
      </c>
    </row>
    <row r="128" spans="1:10" x14ac:dyDescent="0.25">
      <c r="A128" s="170"/>
      <c r="B128" s="147" t="s">
        <v>617</v>
      </c>
      <c r="C128" s="134" t="s">
        <v>22</v>
      </c>
      <c r="D128" s="135">
        <v>2</v>
      </c>
      <c r="E128" s="135"/>
      <c r="F128" s="136"/>
      <c r="G128" s="137">
        <f t="shared" si="51"/>
        <v>0</v>
      </c>
      <c r="H128" s="137">
        <f t="shared" si="52"/>
        <v>0</v>
      </c>
      <c r="I128" s="137">
        <f t="shared" si="53"/>
        <v>0</v>
      </c>
    </row>
    <row r="129" spans="1:10" x14ac:dyDescent="0.25">
      <c r="A129" s="170"/>
      <c r="B129" s="147" t="s">
        <v>618</v>
      </c>
      <c r="C129" s="134" t="s">
        <v>22</v>
      </c>
      <c r="D129" s="135">
        <v>1</v>
      </c>
      <c r="E129" s="135"/>
      <c r="F129" s="136"/>
      <c r="G129" s="137">
        <f t="shared" si="51"/>
        <v>0</v>
      </c>
      <c r="H129" s="137">
        <f t="shared" si="52"/>
        <v>0</v>
      </c>
      <c r="I129" s="137">
        <f t="shared" si="53"/>
        <v>0</v>
      </c>
    </row>
    <row r="130" spans="1:10" x14ac:dyDescent="0.25">
      <c r="A130" s="153"/>
      <c r="B130" s="134"/>
      <c r="C130" s="134"/>
      <c r="D130" s="135"/>
      <c r="E130" s="135"/>
      <c r="F130" s="136"/>
      <c r="G130" s="137">
        <f t="shared" si="48"/>
        <v>0</v>
      </c>
      <c r="H130" s="137">
        <f t="shared" si="49"/>
        <v>0</v>
      </c>
      <c r="I130" s="137">
        <f t="shared" si="50"/>
        <v>0</v>
      </c>
    </row>
    <row r="131" spans="1:10" x14ac:dyDescent="0.25">
      <c r="A131" s="153"/>
      <c r="B131" s="139" t="s">
        <v>228</v>
      </c>
      <c r="C131" s="134"/>
      <c r="D131" s="135"/>
      <c r="E131" s="135"/>
      <c r="F131" s="136"/>
      <c r="G131" s="131">
        <f>SUM(G122:G130)</f>
        <v>0</v>
      </c>
      <c r="H131" s="131">
        <f>SUM(H122:H130)</f>
        <v>0</v>
      </c>
      <c r="I131" s="131">
        <f>SUM(I122:I130)</f>
        <v>0</v>
      </c>
    </row>
    <row r="132" spans="1:10" x14ac:dyDescent="0.25">
      <c r="A132" s="153"/>
      <c r="B132" s="134"/>
      <c r="C132" s="134"/>
      <c r="D132" s="135"/>
      <c r="E132" s="135"/>
      <c r="F132" s="136"/>
      <c r="G132" s="131"/>
      <c r="H132" s="131"/>
      <c r="I132" s="131"/>
    </row>
    <row r="133" spans="1:10" x14ac:dyDescent="0.25">
      <c r="A133" s="148"/>
      <c r="B133" s="134"/>
      <c r="C133" s="134"/>
      <c r="D133" s="135"/>
      <c r="E133" s="135"/>
      <c r="F133" s="136"/>
      <c r="G133" s="131"/>
      <c r="H133" s="131"/>
      <c r="I133" s="131"/>
    </row>
    <row r="134" spans="1:10" x14ac:dyDescent="0.25">
      <c r="A134" s="153" t="s">
        <v>13</v>
      </c>
      <c r="B134" s="128" t="s">
        <v>416</v>
      </c>
      <c r="C134" s="134"/>
      <c r="D134" s="135"/>
      <c r="E134" s="135"/>
      <c r="F134" s="136"/>
      <c r="G134" s="137"/>
      <c r="H134" s="137"/>
      <c r="I134" s="137"/>
      <c r="J134" s="36" t="s">
        <v>421</v>
      </c>
    </row>
    <row r="135" spans="1:10" x14ac:dyDescent="0.25">
      <c r="A135" s="163" t="s">
        <v>46</v>
      </c>
      <c r="B135" s="134" t="s">
        <v>622</v>
      </c>
      <c r="C135" s="134" t="s">
        <v>22</v>
      </c>
      <c r="D135" s="135">
        <v>4</v>
      </c>
      <c r="E135" s="135"/>
      <c r="F135" s="136"/>
      <c r="G135" s="137">
        <f t="shared" ref="G135" si="54">E135*D135</f>
        <v>0</v>
      </c>
      <c r="H135" s="137">
        <f t="shared" ref="H135" si="55">D135*F135</f>
        <v>0</v>
      </c>
      <c r="I135" s="137">
        <f t="shared" ref="I135" si="56">G135+H135</f>
        <v>0</v>
      </c>
    </row>
    <row r="136" spans="1:10" x14ac:dyDescent="0.25">
      <c r="A136" s="148" t="s">
        <v>50</v>
      </c>
      <c r="B136" s="134" t="s">
        <v>624</v>
      </c>
      <c r="C136" s="134" t="s">
        <v>22</v>
      </c>
      <c r="D136" s="135">
        <v>4</v>
      </c>
      <c r="E136" s="135"/>
      <c r="F136" s="136"/>
      <c r="G136" s="137">
        <f t="shared" ref="G136:G140" si="57">E136*D136</f>
        <v>0</v>
      </c>
      <c r="H136" s="137">
        <f t="shared" ref="H136:H140" si="58">D136*F136</f>
        <v>0</v>
      </c>
      <c r="I136" s="137">
        <f t="shared" ref="I136:I140" si="59">G136+H136</f>
        <v>0</v>
      </c>
    </row>
    <row r="137" spans="1:10" x14ac:dyDescent="0.25">
      <c r="A137" s="148" t="s">
        <v>52</v>
      </c>
      <c r="B137" s="134" t="s">
        <v>625</v>
      </c>
      <c r="C137" s="134" t="s">
        <v>26</v>
      </c>
      <c r="D137" s="135">
        <v>1</v>
      </c>
      <c r="E137" s="135"/>
      <c r="F137" s="136"/>
      <c r="G137" s="137">
        <f t="shared" si="57"/>
        <v>0</v>
      </c>
      <c r="H137" s="137">
        <f t="shared" si="58"/>
        <v>0</v>
      </c>
      <c r="I137" s="137">
        <f t="shared" si="59"/>
        <v>0</v>
      </c>
    </row>
    <row r="138" spans="1:10" x14ac:dyDescent="0.25">
      <c r="A138" s="148" t="s">
        <v>54</v>
      </c>
      <c r="B138" s="134" t="s">
        <v>623</v>
      </c>
      <c r="C138" s="134" t="s">
        <v>22</v>
      </c>
      <c r="D138" s="135">
        <v>2</v>
      </c>
      <c r="E138" s="135"/>
      <c r="F138" s="136"/>
      <c r="G138" s="137">
        <f t="shared" si="57"/>
        <v>0</v>
      </c>
      <c r="H138" s="137">
        <f t="shared" si="58"/>
        <v>0</v>
      </c>
      <c r="I138" s="137">
        <f t="shared" si="59"/>
        <v>0</v>
      </c>
    </row>
    <row r="139" spans="1:10" x14ac:dyDescent="0.25">
      <c r="A139" s="148" t="s">
        <v>132</v>
      </c>
      <c r="B139" s="134" t="s">
        <v>626</v>
      </c>
      <c r="C139" s="134" t="s">
        <v>22</v>
      </c>
      <c r="D139" s="135">
        <v>1</v>
      </c>
      <c r="E139" s="135"/>
      <c r="F139" s="136"/>
      <c r="G139" s="137">
        <f t="shared" si="57"/>
        <v>0</v>
      </c>
      <c r="H139" s="137">
        <f t="shared" si="58"/>
        <v>0</v>
      </c>
      <c r="I139" s="137">
        <f t="shared" si="59"/>
        <v>0</v>
      </c>
    </row>
    <row r="140" spans="1:10" x14ac:dyDescent="0.25">
      <c r="A140" s="148"/>
      <c r="B140" s="134"/>
      <c r="C140" s="134"/>
      <c r="D140" s="135"/>
      <c r="E140" s="135"/>
      <c r="F140" s="136"/>
      <c r="G140" s="137">
        <f t="shared" si="57"/>
        <v>0</v>
      </c>
      <c r="H140" s="137">
        <f t="shared" si="58"/>
        <v>0</v>
      </c>
      <c r="I140" s="137">
        <f t="shared" si="59"/>
        <v>0</v>
      </c>
    </row>
    <row r="141" spans="1:10" x14ac:dyDescent="0.25">
      <c r="A141" s="148"/>
      <c r="B141" s="139" t="s">
        <v>228</v>
      </c>
      <c r="C141" s="134"/>
      <c r="D141" s="135"/>
      <c r="E141" s="135"/>
      <c r="F141" s="136"/>
      <c r="G141" s="131">
        <f>SUM(G135:G140)</f>
        <v>0</v>
      </c>
      <c r="H141" s="131">
        <f>SUM(H135:H140)</f>
        <v>0</v>
      </c>
      <c r="I141" s="131">
        <f>SUM(I135:I140)</f>
        <v>0</v>
      </c>
    </row>
    <row r="142" spans="1:10" x14ac:dyDescent="0.25">
      <c r="A142" s="148"/>
      <c r="B142" s="134"/>
      <c r="C142" s="134"/>
      <c r="D142" s="135"/>
      <c r="E142" s="135"/>
      <c r="F142" s="136"/>
      <c r="G142" s="131"/>
      <c r="H142" s="131"/>
      <c r="I142" s="131"/>
    </row>
    <row r="143" spans="1:10" x14ac:dyDescent="0.25">
      <c r="A143" s="153" t="s">
        <v>49</v>
      </c>
      <c r="B143" s="128" t="s">
        <v>432</v>
      </c>
      <c r="C143" s="134"/>
      <c r="D143" s="135"/>
      <c r="E143" s="135"/>
      <c r="F143" s="136"/>
      <c r="G143" s="131"/>
      <c r="H143" s="131"/>
      <c r="I143" s="131"/>
      <c r="J143" s="36" t="s">
        <v>436</v>
      </c>
    </row>
    <row r="144" spans="1:10" x14ac:dyDescent="0.25">
      <c r="A144" s="148" t="s">
        <v>134</v>
      </c>
      <c r="B144" s="134" t="s">
        <v>628</v>
      </c>
      <c r="C144" s="134" t="s">
        <v>26</v>
      </c>
      <c r="D144" s="135">
        <v>1</v>
      </c>
      <c r="E144" s="135"/>
      <c r="F144" s="136"/>
      <c r="G144" s="137">
        <f t="shared" ref="G144:G152" si="60">D144*E144</f>
        <v>0</v>
      </c>
      <c r="H144" s="137">
        <f t="shared" ref="H144:H152" si="61">D144*F144</f>
        <v>0</v>
      </c>
      <c r="I144" s="137">
        <f t="shared" ref="I144:I152" si="62">G144+H144</f>
        <v>0</v>
      </c>
      <c r="J144" s="36" t="s">
        <v>435</v>
      </c>
    </row>
    <row r="145" spans="1:10" x14ac:dyDescent="0.25">
      <c r="A145" s="148" t="s">
        <v>136</v>
      </c>
      <c r="B145" s="134" t="s">
        <v>627</v>
      </c>
      <c r="C145" s="134" t="s">
        <v>22</v>
      </c>
      <c r="D145" s="135">
        <v>1</v>
      </c>
      <c r="E145" s="135"/>
      <c r="F145" s="136"/>
      <c r="G145" s="137">
        <f t="shared" si="60"/>
        <v>0</v>
      </c>
      <c r="H145" s="137">
        <f t="shared" si="61"/>
        <v>0</v>
      </c>
      <c r="I145" s="137">
        <f t="shared" si="62"/>
        <v>0</v>
      </c>
    </row>
    <row r="146" spans="1:10" x14ac:dyDescent="0.25">
      <c r="A146" s="148" t="s">
        <v>137</v>
      </c>
      <c r="B146" s="134" t="s">
        <v>641</v>
      </c>
      <c r="C146" s="134" t="s">
        <v>22</v>
      </c>
      <c r="D146" s="135">
        <v>7</v>
      </c>
      <c r="E146" s="135"/>
      <c r="F146" s="136"/>
      <c r="G146" s="137">
        <f t="shared" si="60"/>
        <v>0</v>
      </c>
      <c r="H146" s="137">
        <f t="shared" si="61"/>
        <v>0</v>
      </c>
      <c r="I146" s="137">
        <f t="shared" si="62"/>
        <v>0</v>
      </c>
    </row>
    <row r="147" spans="1:10" x14ac:dyDescent="0.25">
      <c r="B147" s="147" t="s">
        <v>551</v>
      </c>
      <c r="C147" s="134" t="s">
        <v>26</v>
      </c>
      <c r="D147" s="135">
        <v>1</v>
      </c>
      <c r="E147" s="135"/>
      <c r="F147" s="136"/>
      <c r="G147" s="137">
        <f t="shared" si="60"/>
        <v>0</v>
      </c>
      <c r="H147" s="137">
        <f t="shared" si="61"/>
        <v>0</v>
      </c>
      <c r="I147" s="137">
        <f t="shared" si="62"/>
        <v>0</v>
      </c>
    </row>
    <row r="148" spans="1:10" x14ac:dyDescent="0.25">
      <c r="A148" s="148" t="s">
        <v>138</v>
      </c>
      <c r="B148" s="134" t="s">
        <v>629</v>
      </c>
      <c r="C148" s="134" t="s">
        <v>26</v>
      </c>
      <c r="D148" s="135">
        <v>1</v>
      </c>
      <c r="E148" s="135"/>
      <c r="F148" s="136"/>
      <c r="G148" s="137">
        <f t="shared" si="60"/>
        <v>0</v>
      </c>
      <c r="H148" s="137">
        <f t="shared" si="61"/>
        <v>0</v>
      </c>
      <c r="I148" s="137">
        <f t="shared" si="62"/>
        <v>0</v>
      </c>
    </row>
    <row r="149" spans="1:10" x14ac:dyDescent="0.25">
      <c r="A149" s="148" t="s">
        <v>229</v>
      </c>
      <c r="B149" s="134" t="s">
        <v>630</v>
      </c>
      <c r="C149" s="134" t="s">
        <v>20</v>
      </c>
      <c r="D149" s="135">
        <v>20</v>
      </c>
      <c r="E149" s="135"/>
      <c r="F149" s="136"/>
      <c r="G149" s="137">
        <f t="shared" ref="G149:G150" si="63">E149*D149</f>
        <v>0</v>
      </c>
      <c r="H149" s="137">
        <f t="shared" si="61"/>
        <v>0</v>
      </c>
      <c r="I149" s="137">
        <f t="shared" si="62"/>
        <v>0</v>
      </c>
      <c r="J149" s="36" t="s">
        <v>424</v>
      </c>
    </row>
    <row r="150" spans="1:10" x14ac:dyDescent="0.25">
      <c r="A150" s="148" t="s">
        <v>439</v>
      </c>
      <c r="B150" s="134" t="s">
        <v>631</v>
      </c>
      <c r="C150" s="134" t="s">
        <v>22</v>
      </c>
      <c r="D150" s="135">
        <v>1</v>
      </c>
      <c r="E150" s="135"/>
      <c r="F150" s="136"/>
      <c r="G150" s="137">
        <f t="shared" si="63"/>
        <v>0</v>
      </c>
      <c r="H150" s="137">
        <f t="shared" si="61"/>
        <v>0</v>
      </c>
      <c r="I150" s="137">
        <f t="shared" si="62"/>
        <v>0</v>
      </c>
      <c r="J150" s="36" t="s">
        <v>425</v>
      </c>
    </row>
    <row r="151" spans="1:10" x14ac:dyDescent="0.25">
      <c r="A151" s="148"/>
      <c r="B151" s="140"/>
      <c r="C151" s="134"/>
      <c r="D151" s="135"/>
      <c r="E151" s="135"/>
      <c r="F151" s="136"/>
      <c r="G151" s="137">
        <f t="shared" si="60"/>
        <v>0</v>
      </c>
      <c r="H151" s="137">
        <f t="shared" si="61"/>
        <v>0</v>
      </c>
      <c r="I151" s="137">
        <f t="shared" si="62"/>
        <v>0</v>
      </c>
    </row>
    <row r="152" spans="1:10" x14ac:dyDescent="0.25">
      <c r="A152" s="148"/>
      <c r="B152" s="147"/>
      <c r="C152" s="134"/>
      <c r="D152" s="135"/>
      <c r="E152" s="135"/>
      <c r="F152" s="136"/>
      <c r="G152" s="137">
        <f t="shared" si="60"/>
        <v>0</v>
      </c>
      <c r="H152" s="137">
        <f t="shared" si="61"/>
        <v>0</v>
      </c>
      <c r="I152" s="137">
        <f t="shared" si="62"/>
        <v>0</v>
      </c>
    </row>
    <row r="153" spans="1:10" x14ac:dyDescent="0.25">
      <c r="A153" s="148"/>
      <c r="B153" s="139" t="s">
        <v>228</v>
      </c>
      <c r="C153" s="134"/>
      <c r="D153" s="135"/>
      <c r="E153" s="135"/>
      <c r="F153" s="136"/>
      <c r="G153" s="131">
        <f>SUM(G144:G152)</f>
        <v>0</v>
      </c>
      <c r="H153" s="131">
        <f>SUM(H144:H152)</f>
        <v>0</v>
      </c>
      <c r="I153" s="131">
        <f>SUM(I144:I152)</f>
        <v>0</v>
      </c>
    </row>
    <row r="154" spans="1:10" x14ac:dyDescent="0.25">
      <c r="A154" s="148"/>
      <c r="B154" s="134"/>
      <c r="C154" s="134"/>
      <c r="D154" s="135"/>
      <c r="E154" s="135"/>
      <c r="F154" s="136"/>
      <c r="G154" s="131"/>
      <c r="H154" s="131"/>
      <c r="I154" s="131"/>
    </row>
    <row r="155" spans="1:10" x14ac:dyDescent="0.25">
      <c r="A155" s="153">
        <v>11</v>
      </c>
      <c r="B155" s="128" t="s">
        <v>441</v>
      </c>
      <c r="C155" s="134"/>
      <c r="D155" s="135"/>
      <c r="E155" s="135"/>
      <c r="F155" s="136"/>
      <c r="G155" s="131"/>
      <c r="H155" s="131"/>
      <c r="I155" s="131"/>
      <c r="J155" s="36" t="s">
        <v>443</v>
      </c>
    </row>
    <row r="156" spans="1:10" x14ac:dyDescent="0.25">
      <c r="A156" s="148" t="s">
        <v>236</v>
      </c>
      <c r="B156" s="134" t="s">
        <v>632</v>
      </c>
      <c r="C156" s="134" t="s">
        <v>26</v>
      </c>
      <c r="D156" s="135">
        <v>1</v>
      </c>
      <c r="E156" s="135"/>
      <c r="F156" s="136"/>
      <c r="G156" s="137">
        <f t="shared" ref="G156:G169" si="64">E156*D156</f>
        <v>0</v>
      </c>
      <c r="H156" s="137">
        <f t="shared" ref="H156:H169" si="65">D156*F156</f>
        <v>0</v>
      </c>
      <c r="I156" s="137">
        <f t="shared" ref="I156:I169" si="66">G156+H156</f>
        <v>0</v>
      </c>
    </row>
    <row r="157" spans="1:10" x14ac:dyDescent="0.25">
      <c r="A157" s="148" t="s">
        <v>237</v>
      </c>
      <c r="B157" s="134" t="s">
        <v>511</v>
      </c>
      <c r="C157" s="134" t="s">
        <v>22</v>
      </c>
      <c r="D157" s="135">
        <v>10</v>
      </c>
      <c r="E157" s="135"/>
      <c r="F157" s="136"/>
      <c r="G157" s="137">
        <f t="shared" si="64"/>
        <v>0</v>
      </c>
      <c r="H157" s="137">
        <f t="shared" si="65"/>
        <v>0</v>
      </c>
      <c r="I157" s="137">
        <f t="shared" si="66"/>
        <v>0</v>
      </c>
      <c r="J157" t="s">
        <v>639</v>
      </c>
    </row>
    <row r="158" spans="1:10" x14ac:dyDescent="0.25">
      <c r="A158" s="148"/>
      <c r="B158" s="147" t="s">
        <v>510</v>
      </c>
      <c r="C158" s="134" t="s">
        <v>22</v>
      </c>
      <c r="D158" s="135">
        <v>10</v>
      </c>
      <c r="E158" s="135"/>
      <c r="F158" s="136"/>
      <c r="G158" s="137">
        <f t="shared" si="64"/>
        <v>0</v>
      </c>
      <c r="H158" s="137">
        <f t="shared" si="65"/>
        <v>0</v>
      </c>
      <c r="I158" s="137">
        <f t="shared" si="66"/>
        <v>0</v>
      </c>
    </row>
    <row r="159" spans="1:10" x14ac:dyDescent="0.25">
      <c r="A159" s="148"/>
      <c r="B159" s="147" t="s">
        <v>135</v>
      </c>
      <c r="C159" s="134" t="s">
        <v>22</v>
      </c>
      <c r="D159" s="135">
        <v>15</v>
      </c>
      <c r="E159" s="135"/>
      <c r="F159" s="136"/>
      <c r="G159" s="137">
        <f t="shared" si="64"/>
        <v>0</v>
      </c>
      <c r="H159" s="137">
        <f t="shared" si="65"/>
        <v>0</v>
      </c>
      <c r="I159" s="137">
        <f t="shared" si="66"/>
        <v>0</v>
      </c>
    </row>
    <row r="160" spans="1:10" x14ac:dyDescent="0.25">
      <c r="A160" s="148" t="s">
        <v>238</v>
      </c>
      <c r="B160" s="134" t="s">
        <v>447</v>
      </c>
      <c r="C160" s="134" t="s">
        <v>448</v>
      </c>
      <c r="D160" s="135">
        <v>10</v>
      </c>
      <c r="E160" s="135"/>
      <c r="F160" s="136"/>
      <c r="G160" s="137">
        <f t="shared" si="64"/>
        <v>0</v>
      </c>
      <c r="H160" s="137">
        <f t="shared" si="65"/>
        <v>0</v>
      </c>
      <c r="I160" s="137">
        <f t="shared" si="66"/>
        <v>0</v>
      </c>
      <c r="J160" s="36" t="s">
        <v>457</v>
      </c>
    </row>
    <row r="161" spans="1:9" x14ac:dyDescent="0.25">
      <c r="A161" s="148" t="s">
        <v>239</v>
      </c>
      <c r="B161" s="134" t="s">
        <v>449</v>
      </c>
      <c r="C161" s="134" t="s">
        <v>22</v>
      </c>
      <c r="D161" s="135">
        <v>20</v>
      </c>
      <c r="E161" s="135"/>
      <c r="F161" s="136"/>
      <c r="G161" s="137">
        <f t="shared" si="64"/>
        <v>0</v>
      </c>
      <c r="H161" s="137">
        <f t="shared" si="65"/>
        <v>0</v>
      </c>
      <c r="I161" s="137">
        <f t="shared" si="66"/>
        <v>0</v>
      </c>
    </row>
    <row r="162" spans="1:9" x14ac:dyDescent="0.25">
      <c r="A162" s="148"/>
      <c r="B162" s="147" t="s">
        <v>450</v>
      </c>
      <c r="C162" s="134" t="s">
        <v>22</v>
      </c>
      <c r="D162" s="135">
        <v>20</v>
      </c>
      <c r="E162" s="135"/>
      <c r="F162" s="136"/>
      <c r="G162" s="137">
        <f t="shared" si="64"/>
        <v>0</v>
      </c>
      <c r="H162" s="137">
        <f t="shared" si="65"/>
        <v>0</v>
      </c>
      <c r="I162" s="137">
        <f t="shared" si="66"/>
        <v>0</v>
      </c>
    </row>
    <row r="163" spans="1:9" x14ac:dyDescent="0.25">
      <c r="A163" s="148" t="s">
        <v>240</v>
      </c>
      <c r="B163" s="134" t="s">
        <v>640</v>
      </c>
      <c r="C163" s="134" t="s">
        <v>26</v>
      </c>
      <c r="D163" s="135">
        <v>1</v>
      </c>
      <c r="E163" s="135"/>
      <c r="F163" s="136"/>
      <c r="G163" s="137">
        <f t="shared" si="64"/>
        <v>0</v>
      </c>
      <c r="H163" s="137">
        <f t="shared" si="65"/>
        <v>0</v>
      </c>
      <c r="I163" s="137">
        <f t="shared" si="66"/>
        <v>0</v>
      </c>
    </row>
    <row r="164" spans="1:9" x14ac:dyDescent="0.25">
      <c r="A164" s="148" t="s">
        <v>241</v>
      </c>
      <c r="B164" s="134" t="s">
        <v>633</v>
      </c>
      <c r="C164" s="134" t="s">
        <v>22</v>
      </c>
      <c r="D164" s="135">
        <v>3</v>
      </c>
      <c r="E164" s="135"/>
      <c r="F164" s="136"/>
      <c r="G164" s="137">
        <f t="shared" si="64"/>
        <v>0</v>
      </c>
      <c r="H164" s="137">
        <f t="shared" si="65"/>
        <v>0</v>
      </c>
      <c r="I164" s="137">
        <f t="shared" si="66"/>
        <v>0</v>
      </c>
    </row>
    <row r="165" spans="1:9" x14ac:dyDescent="0.25">
      <c r="A165" s="148"/>
      <c r="B165" s="147" t="s">
        <v>135</v>
      </c>
      <c r="C165" s="134" t="s">
        <v>22</v>
      </c>
      <c r="D165" s="135">
        <v>3</v>
      </c>
      <c r="E165" s="135"/>
      <c r="F165" s="136"/>
      <c r="G165" s="137">
        <f t="shared" si="64"/>
        <v>0</v>
      </c>
      <c r="H165" s="137">
        <f t="shared" si="65"/>
        <v>0</v>
      </c>
      <c r="I165" s="137">
        <f t="shared" si="66"/>
        <v>0</v>
      </c>
    </row>
    <row r="166" spans="1:9" x14ac:dyDescent="0.25">
      <c r="A166" s="148"/>
      <c r="B166" s="147" t="s">
        <v>458</v>
      </c>
      <c r="C166" s="134" t="s">
        <v>22</v>
      </c>
      <c r="D166" s="135">
        <v>3</v>
      </c>
      <c r="E166" s="135"/>
      <c r="F166" s="136"/>
      <c r="G166" s="137">
        <f t="shared" si="64"/>
        <v>0</v>
      </c>
      <c r="H166" s="137">
        <f t="shared" si="65"/>
        <v>0</v>
      </c>
      <c r="I166" s="137">
        <f t="shared" si="66"/>
        <v>0</v>
      </c>
    </row>
    <row r="167" spans="1:9" x14ac:dyDescent="0.25">
      <c r="A167" s="148" t="s">
        <v>242</v>
      </c>
      <c r="B167" s="134" t="s">
        <v>459</v>
      </c>
      <c r="C167" s="134" t="s">
        <v>448</v>
      </c>
      <c r="D167" s="135">
        <v>4</v>
      </c>
      <c r="E167" s="135"/>
      <c r="F167" s="136"/>
      <c r="G167" s="137">
        <f t="shared" si="64"/>
        <v>0</v>
      </c>
      <c r="H167" s="137">
        <f t="shared" si="65"/>
        <v>0</v>
      </c>
      <c r="I167" s="137">
        <f t="shared" si="66"/>
        <v>0</v>
      </c>
    </row>
    <row r="168" spans="1:9" x14ac:dyDescent="0.25">
      <c r="A168" s="148" t="s">
        <v>243</v>
      </c>
      <c r="B168" s="147" t="s">
        <v>460</v>
      </c>
      <c r="C168" s="134" t="s">
        <v>26</v>
      </c>
      <c r="D168" s="135">
        <v>4</v>
      </c>
      <c r="E168" s="135"/>
      <c r="F168" s="136"/>
      <c r="G168" s="137">
        <f t="shared" si="64"/>
        <v>0</v>
      </c>
      <c r="H168" s="137">
        <f t="shared" si="65"/>
        <v>0</v>
      </c>
      <c r="I168" s="137">
        <f t="shared" si="66"/>
        <v>0</v>
      </c>
    </row>
    <row r="169" spans="1:9" x14ac:dyDescent="0.25">
      <c r="A169" s="148"/>
      <c r="B169" s="134"/>
      <c r="C169" s="134"/>
      <c r="D169" s="135"/>
      <c r="E169" s="135"/>
      <c r="F169" s="136"/>
      <c r="G169" s="137">
        <f t="shared" si="64"/>
        <v>0</v>
      </c>
      <c r="H169" s="137">
        <f t="shared" si="65"/>
        <v>0</v>
      </c>
      <c r="I169" s="137">
        <f t="shared" si="66"/>
        <v>0</v>
      </c>
    </row>
    <row r="170" spans="1:9" x14ac:dyDescent="0.25">
      <c r="A170" s="148"/>
      <c r="B170" s="139" t="s">
        <v>228</v>
      </c>
      <c r="C170" s="134"/>
      <c r="D170" s="135"/>
      <c r="E170" s="135"/>
      <c r="F170" s="136"/>
      <c r="G170" s="131">
        <f>SUM(G156:G169)</f>
        <v>0</v>
      </c>
      <c r="H170" s="131">
        <f>SUM(H156:H169)</f>
        <v>0</v>
      </c>
      <c r="I170" s="131">
        <f>SUM(I156:I169)</f>
        <v>0</v>
      </c>
    </row>
    <row r="171" spans="1:9" x14ac:dyDescent="0.25">
      <c r="A171" s="148"/>
      <c r="B171" s="134"/>
      <c r="C171" s="134"/>
      <c r="D171" s="135"/>
      <c r="E171" s="135"/>
      <c r="F171" s="136"/>
      <c r="G171" s="131"/>
      <c r="H171" s="131"/>
      <c r="I171" s="131"/>
    </row>
    <row r="172" spans="1:9" x14ac:dyDescent="0.25">
      <c r="A172" s="153">
        <v>12</v>
      </c>
      <c r="B172" s="128" t="s">
        <v>461</v>
      </c>
      <c r="C172" s="134"/>
      <c r="D172" s="135"/>
      <c r="E172" s="135"/>
      <c r="F172" s="136"/>
      <c r="G172" s="131"/>
      <c r="H172" s="131"/>
      <c r="I172" s="131"/>
    </row>
    <row r="173" spans="1:9" x14ac:dyDescent="0.25">
      <c r="A173" s="148" t="s">
        <v>252</v>
      </c>
      <c r="B173" s="134" t="s">
        <v>637</v>
      </c>
      <c r="C173" s="134" t="s">
        <v>462</v>
      </c>
      <c r="D173" s="135">
        <v>200</v>
      </c>
      <c r="E173" s="135"/>
      <c r="F173" s="136"/>
      <c r="G173" s="137">
        <f t="shared" ref="G173" si="67">E173*D173</f>
        <v>0</v>
      </c>
      <c r="H173" s="137">
        <f t="shared" ref="H173" si="68">D173*F173</f>
        <v>0</v>
      </c>
      <c r="I173" s="137">
        <f t="shared" ref="I173" si="69">G173+H173</f>
        <v>0</v>
      </c>
    </row>
    <row r="174" spans="1:9" x14ac:dyDescent="0.25">
      <c r="A174" s="148" t="s">
        <v>253</v>
      </c>
      <c r="B174" s="134" t="s">
        <v>638</v>
      </c>
      <c r="C174" s="134" t="s">
        <v>20</v>
      </c>
      <c r="D174" s="135">
        <v>10</v>
      </c>
      <c r="E174" s="135"/>
      <c r="F174" s="136"/>
      <c r="G174" s="137">
        <f t="shared" ref="G174:G178" si="70">E174*D174</f>
        <v>0</v>
      </c>
      <c r="H174" s="137">
        <f t="shared" ref="H174:H178" si="71">D174*F174</f>
        <v>0</v>
      </c>
      <c r="I174" s="137">
        <f t="shared" ref="I174:I178" si="72">G174+H174</f>
        <v>0</v>
      </c>
    </row>
    <row r="175" spans="1:9" x14ac:dyDescent="0.25">
      <c r="A175" s="148" t="s">
        <v>254</v>
      </c>
      <c r="B175" s="134" t="s">
        <v>463</v>
      </c>
      <c r="C175" s="134" t="s">
        <v>20</v>
      </c>
      <c r="D175" s="135">
        <v>10</v>
      </c>
      <c r="E175" s="135"/>
      <c r="F175" s="136"/>
      <c r="G175" s="137">
        <f t="shared" si="70"/>
        <v>0</v>
      </c>
      <c r="H175" s="137">
        <f t="shared" si="71"/>
        <v>0</v>
      </c>
      <c r="I175" s="137">
        <f t="shared" si="72"/>
        <v>0</v>
      </c>
    </row>
    <row r="176" spans="1:9" x14ac:dyDescent="0.25">
      <c r="A176" s="148" t="s">
        <v>453</v>
      </c>
      <c r="B176" s="134" t="s">
        <v>464</v>
      </c>
      <c r="C176" s="134" t="s">
        <v>20</v>
      </c>
      <c r="D176" s="135">
        <v>7.6</v>
      </c>
      <c r="E176" s="135"/>
      <c r="F176" s="136"/>
      <c r="G176" s="137">
        <f t="shared" si="70"/>
        <v>0</v>
      </c>
      <c r="H176" s="137">
        <f t="shared" si="71"/>
        <v>0</v>
      </c>
      <c r="I176" s="137">
        <f t="shared" si="72"/>
        <v>0</v>
      </c>
    </row>
    <row r="177" spans="1:10" x14ac:dyDescent="0.25">
      <c r="A177" s="36"/>
      <c r="B177" s="134" t="s">
        <v>465</v>
      </c>
      <c r="C177" s="134" t="s">
        <v>21</v>
      </c>
      <c r="D177" s="135">
        <v>7.4</v>
      </c>
      <c r="E177" s="135"/>
      <c r="F177" s="136"/>
      <c r="G177" s="137">
        <f t="shared" si="70"/>
        <v>0</v>
      </c>
      <c r="H177" s="137">
        <f t="shared" si="71"/>
        <v>0</v>
      </c>
      <c r="I177" s="137">
        <f t="shared" si="72"/>
        <v>0</v>
      </c>
    </row>
    <row r="178" spans="1:10" x14ac:dyDescent="0.25">
      <c r="A178" s="148"/>
      <c r="B178" s="134"/>
      <c r="C178" s="134"/>
      <c r="D178" s="135"/>
      <c r="E178" s="135"/>
      <c r="F178" s="136"/>
      <c r="G178" s="137">
        <f t="shared" si="70"/>
        <v>0</v>
      </c>
      <c r="H178" s="137">
        <f t="shared" si="71"/>
        <v>0</v>
      </c>
      <c r="I178" s="137">
        <f t="shared" si="72"/>
        <v>0</v>
      </c>
    </row>
    <row r="179" spans="1:10" x14ac:dyDescent="0.25">
      <c r="A179" s="148"/>
      <c r="B179" s="134"/>
      <c r="C179" s="134"/>
      <c r="D179" s="135"/>
      <c r="E179" s="135"/>
      <c r="F179" s="136"/>
      <c r="G179" s="131">
        <f>SUM(G173:G178)</f>
        <v>0</v>
      </c>
      <c r="H179" s="131">
        <f>SUM(H173:H178)</f>
        <v>0</v>
      </c>
      <c r="I179" s="131">
        <f>SUM(I173:I178)</f>
        <v>0</v>
      </c>
    </row>
    <row r="180" spans="1:10" x14ac:dyDescent="0.25">
      <c r="A180" s="148"/>
      <c r="B180" s="134"/>
      <c r="C180" s="134"/>
      <c r="D180" s="135"/>
      <c r="E180" s="135"/>
      <c r="F180" s="136"/>
      <c r="G180" s="131"/>
      <c r="H180" s="131"/>
      <c r="I180" s="131"/>
    </row>
    <row r="181" spans="1:10" x14ac:dyDescent="0.25">
      <c r="A181" s="148"/>
      <c r="B181" s="134"/>
      <c r="C181" s="134"/>
      <c r="D181" s="135"/>
      <c r="E181" s="135"/>
      <c r="F181" s="136"/>
      <c r="G181" s="131"/>
      <c r="H181" s="131"/>
      <c r="I181" s="131"/>
    </row>
    <row r="182" spans="1:10" x14ac:dyDescent="0.25">
      <c r="A182" s="153">
        <v>13</v>
      </c>
      <c r="B182" s="128" t="s">
        <v>62</v>
      </c>
      <c r="C182" s="134"/>
      <c r="D182" s="135"/>
      <c r="E182" s="135"/>
      <c r="F182" s="136"/>
      <c r="G182" s="131"/>
      <c r="H182" s="131"/>
      <c r="I182" s="131"/>
    </row>
    <row r="183" spans="1:10" x14ac:dyDescent="0.25">
      <c r="A183" s="163"/>
      <c r="B183" s="134"/>
      <c r="C183" s="134"/>
      <c r="D183" s="135"/>
      <c r="E183" s="135"/>
      <c r="F183" s="136"/>
      <c r="G183" s="137"/>
      <c r="H183" s="137"/>
      <c r="I183" s="137"/>
    </row>
    <row r="184" spans="1:10" x14ac:dyDescent="0.25">
      <c r="A184" s="163" t="s">
        <v>256</v>
      </c>
      <c r="B184" s="134" t="s">
        <v>51</v>
      </c>
      <c r="C184" s="134" t="s">
        <v>26</v>
      </c>
      <c r="D184" s="135">
        <v>1</v>
      </c>
      <c r="E184" s="135"/>
      <c r="F184" s="136"/>
      <c r="G184" s="137">
        <f t="shared" ref="G184:G188" si="73">D184*E184</f>
        <v>0</v>
      </c>
      <c r="H184" s="137">
        <f t="shared" ref="H184:H188" si="74">D184*F184</f>
        <v>0</v>
      </c>
      <c r="I184" s="137">
        <f t="shared" ref="I184:I188" si="75">G184+H184</f>
        <v>0</v>
      </c>
      <c r="J184" t="s">
        <v>636</v>
      </c>
    </row>
    <row r="185" spans="1:10" x14ac:dyDescent="0.25">
      <c r="A185" s="163" t="s">
        <v>257</v>
      </c>
      <c r="B185" s="134" t="s">
        <v>53</v>
      </c>
      <c r="C185" s="134" t="s">
        <v>26</v>
      </c>
      <c r="D185" s="135">
        <v>1</v>
      </c>
      <c r="E185" s="135"/>
      <c r="F185" s="136"/>
      <c r="G185" s="137">
        <f t="shared" si="73"/>
        <v>0</v>
      </c>
      <c r="H185" s="137">
        <f t="shared" si="74"/>
        <v>0</v>
      </c>
      <c r="I185" s="137">
        <f t="shared" si="75"/>
        <v>0</v>
      </c>
      <c r="J185" t="s">
        <v>636</v>
      </c>
    </row>
    <row r="186" spans="1:10" x14ac:dyDescent="0.25">
      <c r="A186" s="163" t="s">
        <v>258</v>
      </c>
      <c r="B186" s="134" t="s">
        <v>61</v>
      </c>
      <c r="C186" s="134" t="s">
        <v>26</v>
      </c>
      <c r="D186" s="135">
        <v>1</v>
      </c>
      <c r="E186" s="135"/>
      <c r="F186" s="136"/>
      <c r="G186" s="137">
        <f t="shared" si="73"/>
        <v>0</v>
      </c>
      <c r="H186" s="137">
        <f t="shared" si="74"/>
        <v>0</v>
      </c>
      <c r="I186" s="137">
        <f t="shared" si="75"/>
        <v>0</v>
      </c>
      <c r="J186" t="s">
        <v>636</v>
      </c>
    </row>
    <row r="187" spans="1:10" x14ac:dyDescent="0.25">
      <c r="A187" s="163" t="s">
        <v>259</v>
      </c>
      <c r="B187" s="134" t="s">
        <v>466</v>
      </c>
      <c r="C187" s="134" t="s">
        <v>26</v>
      </c>
      <c r="D187" s="135">
        <v>1</v>
      </c>
      <c r="E187" s="135"/>
      <c r="F187" s="136"/>
      <c r="G187" s="137">
        <f t="shared" si="73"/>
        <v>0</v>
      </c>
      <c r="H187" s="137">
        <f t="shared" si="74"/>
        <v>0</v>
      </c>
      <c r="I187" s="137">
        <f t="shared" si="75"/>
        <v>0</v>
      </c>
      <c r="J187" t="s">
        <v>636</v>
      </c>
    </row>
    <row r="188" spans="1:10" x14ac:dyDescent="0.25">
      <c r="A188" s="164" t="s">
        <v>260</v>
      </c>
      <c r="B188" s="134" t="s">
        <v>635</v>
      </c>
      <c r="C188" s="134" t="s">
        <v>26</v>
      </c>
      <c r="D188" s="135">
        <v>1</v>
      </c>
      <c r="E188" s="135"/>
      <c r="F188" s="136"/>
      <c r="G188" s="137">
        <f t="shared" si="73"/>
        <v>0</v>
      </c>
      <c r="H188" s="137">
        <f t="shared" si="74"/>
        <v>0</v>
      </c>
      <c r="I188" s="137">
        <f t="shared" si="75"/>
        <v>0</v>
      </c>
    </row>
    <row r="189" spans="1:10" x14ac:dyDescent="0.25">
      <c r="A189" s="165"/>
      <c r="B189" s="134"/>
      <c r="C189" s="134"/>
      <c r="D189" s="135"/>
      <c r="E189" s="135"/>
      <c r="F189" s="136"/>
      <c r="G189" s="131">
        <f>SUM(G184:G188)</f>
        <v>0</v>
      </c>
      <c r="H189" s="131">
        <f>SUM(H184:H188)</f>
        <v>0</v>
      </c>
      <c r="I189" s="131">
        <f>SUM(I184:I188)</f>
        <v>0</v>
      </c>
    </row>
    <row r="190" spans="1:10" x14ac:dyDescent="0.25">
      <c r="A190" s="165"/>
      <c r="B190" s="134"/>
      <c r="C190" s="134"/>
      <c r="D190" s="135"/>
      <c r="E190" s="135"/>
      <c r="F190" s="136"/>
      <c r="G190" s="131"/>
      <c r="H190" s="131"/>
      <c r="I190" s="131"/>
    </row>
    <row r="191" spans="1:10" x14ac:dyDescent="0.25">
      <c r="A191" s="165"/>
      <c r="B191" s="134"/>
      <c r="C191" s="134"/>
      <c r="D191" s="135"/>
      <c r="E191" s="135"/>
      <c r="F191" s="136"/>
      <c r="G191" s="137"/>
      <c r="H191" s="137"/>
      <c r="I191" s="137"/>
    </row>
    <row r="192" spans="1:10" x14ac:dyDescent="0.25">
      <c r="A192" s="165"/>
      <c r="B192" s="139" t="s">
        <v>23</v>
      </c>
      <c r="C192" s="134"/>
      <c r="D192" s="135"/>
      <c r="E192" s="135"/>
      <c r="F192" s="136"/>
      <c r="G192" s="131">
        <f>G189+G179+G170+G153+G141+G131+G119+G111+G97+G82+G62+G45+G17</f>
        <v>0</v>
      </c>
      <c r="H192" s="131">
        <f>H189+H179+H170+H153+H141+H131+H119+H111+H97+H82+H62+H45+H17</f>
        <v>0</v>
      </c>
      <c r="I192" s="131">
        <f>I189+I179+I170+I153+I141+I131+I119+I111+I97+I82+I62+I45+I17</f>
        <v>0</v>
      </c>
    </row>
    <row r="193" spans="1:9" x14ac:dyDescent="0.25">
      <c r="A193" s="165"/>
      <c r="B193" s="139" t="s">
        <v>40</v>
      </c>
      <c r="C193" s="134"/>
      <c r="D193" s="135"/>
      <c r="E193" s="135"/>
      <c r="F193" s="136"/>
      <c r="G193" s="131">
        <f>0.2*G192</f>
        <v>0</v>
      </c>
      <c r="H193" s="131">
        <f t="shared" ref="H193:I193" si="76">0.2*H192</f>
        <v>0</v>
      </c>
      <c r="I193" s="131">
        <f t="shared" si="76"/>
        <v>0</v>
      </c>
    </row>
    <row r="194" spans="1:9" x14ac:dyDescent="0.25">
      <c r="A194" s="165"/>
      <c r="B194" s="139" t="s">
        <v>4</v>
      </c>
      <c r="C194" s="134"/>
      <c r="D194" s="135"/>
      <c r="E194" s="135"/>
      <c r="F194" s="136"/>
      <c r="G194" s="131">
        <f>G192+G193</f>
        <v>0</v>
      </c>
      <c r="H194" s="131">
        <f t="shared" ref="H194" si="77">H192+H193</f>
        <v>0</v>
      </c>
      <c r="I194" s="131">
        <f>I192+I193</f>
        <v>0</v>
      </c>
    </row>
    <row r="198" spans="1:9" x14ac:dyDescent="0.25">
      <c r="B198" s="36" t="s">
        <v>92</v>
      </c>
    </row>
    <row r="199" spans="1:9" x14ac:dyDescent="0.25">
      <c r="A199" s="157">
        <v>1</v>
      </c>
      <c r="B199" s="36" t="s">
        <v>58</v>
      </c>
    </row>
    <row r="200" spans="1:9" x14ac:dyDescent="0.25">
      <c r="A200" s="157">
        <v>2</v>
      </c>
      <c r="B200" s="154" t="s">
        <v>44</v>
      </c>
    </row>
    <row r="201" spans="1:9" x14ac:dyDescent="0.25">
      <c r="A201" s="157">
        <v>3</v>
      </c>
      <c r="B201" s="154" t="s">
        <v>469</v>
      </c>
    </row>
    <row r="202" spans="1:9" x14ac:dyDescent="0.25">
      <c r="A202" s="157">
        <v>4</v>
      </c>
      <c r="B202" s="154" t="s">
        <v>45</v>
      </c>
    </row>
    <row r="203" spans="1:9" x14ac:dyDescent="0.25">
      <c r="A203" s="157">
        <v>5</v>
      </c>
      <c r="B203" s="154" t="s">
        <v>59</v>
      </c>
    </row>
    <row r="204" spans="1:9" x14ac:dyDescent="0.25">
      <c r="A204" s="157">
        <v>6</v>
      </c>
      <c r="B204" s="154" t="s">
        <v>261</v>
      </c>
    </row>
    <row r="205" spans="1:9" x14ac:dyDescent="0.25">
      <c r="A205" s="157">
        <v>7</v>
      </c>
      <c r="B205" s="154" t="s">
        <v>43</v>
      </c>
    </row>
    <row r="206" spans="1:9" x14ac:dyDescent="0.25">
      <c r="A206" s="157">
        <v>8</v>
      </c>
      <c r="B206" s="154" t="s">
        <v>47</v>
      </c>
    </row>
    <row r="207" spans="1:9" x14ac:dyDescent="0.25">
      <c r="A207" s="157">
        <v>9</v>
      </c>
      <c r="B207" s="155"/>
    </row>
    <row r="208" spans="1:9" x14ac:dyDescent="0.25">
      <c r="A208" s="157">
        <v>10</v>
      </c>
      <c r="B208" s="155"/>
    </row>
    <row r="210" spans="1:9" x14ac:dyDescent="0.25">
      <c r="B210" s="36" t="s">
        <v>684</v>
      </c>
    </row>
    <row r="211" spans="1:9" x14ac:dyDescent="0.25">
      <c r="B211" s="36" t="s">
        <v>685</v>
      </c>
    </row>
    <row r="212" spans="1:9" x14ac:dyDescent="0.25">
      <c r="B212" s="156"/>
    </row>
    <row r="215" spans="1:9" x14ac:dyDescent="0.25">
      <c r="A215" s="148"/>
      <c r="B215" s="134"/>
      <c r="C215" s="134"/>
      <c r="D215" s="135"/>
      <c r="E215" s="135"/>
      <c r="F215" s="136"/>
      <c r="G215" s="131"/>
      <c r="H215" s="131"/>
      <c r="I215" s="131"/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"/>
  <sheetViews>
    <sheetView workbookViewId="0">
      <selection activeCell="B66" sqref="B66"/>
    </sheetView>
  </sheetViews>
  <sheetFormatPr defaultRowHeight="12" x14ac:dyDescent="0.2"/>
  <cols>
    <col min="1" max="1" width="2.5703125" style="1" customWidth="1"/>
    <col min="2" max="2" width="21" style="1" customWidth="1"/>
    <col min="3" max="3" width="3.7109375" style="1" customWidth="1"/>
    <col min="4" max="4" width="5.28515625" style="1" customWidth="1"/>
    <col min="5" max="5" width="5" style="1" customWidth="1"/>
    <col min="6" max="6" width="5.28515625" style="1" customWidth="1"/>
    <col min="7" max="7" width="5.42578125" style="1" customWidth="1"/>
    <col min="8" max="8" width="5.7109375" style="1" customWidth="1"/>
    <col min="9" max="9" width="5.28515625" style="1" customWidth="1"/>
    <col min="10" max="10" width="4.42578125" style="1" customWidth="1"/>
    <col min="11" max="11" width="4.85546875" style="1" customWidth="1"/>
    <col min="12" max="12" width="6.42578125" style="1" customWidth="1"/>
    <col min="13" max="13" width="6" style="1" bestFit="1" customWidth="1"/>
    <col min="14" max="14" width="5.42578125" style="1" customWidth="1"/>
    <col min="15" max="15" width="4.85546875" style="1" customWidth="1"/>
    <col min="16" max="16" width="5.28515625" style="1" customWidth="1"/>
    <col min="17" max="17" width="5.85546875" style="1" customWidth="1"/>
    <col min="18" max="18" width="4.85546875" style="1" customWidth="1"/>
    <col min="19" max="19" width="5.5703125" style="1" customWidth="1"/>
    <col min="20" max="20" width="6.85546875" style="1" customWidth="1"/>
    <col min="21" max="21" width="7.7109375" style="1" customWidth="1"/>
    <col min="22" max="256" width="8.85546875" style="1"/>
    <col min="257" max="257" width="7.5703125" style="1" customWidth="1"/>
    <col min="258" max="258" width="27.5703125" style="1" bestFit="1" customWidth="1"/>
    <col min="259" max="259" width="7.28515625" style="1" customWidth="1"/>
    <col min="260" max="260" width="8.85546875" style="1"/>
    <col min="261" max="261" width="7.85546875" style="1" customWidth="1"/>
    <col min="262" max="262" width="6" style="1" bestFit="1" customWidth="1"/>
    <col min="263" max="263" width="8.5703125" style="1" customWidth="1"/>
    <col min="264" max="264" width="7.28515625" style="1" customWidth="1"/>
    <col min="265" max="265" width="8.28515625" style="1" customWidth="1"/>
    <col min="266" max="266" width="7.28515625" style="1" customWidth="1"/>
    <col min="267" max="267" width="7.5703125" style="1" customWidth="1"/>
    <col min="268" max="268" width="8.7109375" style="1" bestFit="1" customWidth="1"/>
    <col min="269" max="271" width="6" style="1" bestFit="1" customWidth="1"/>
    <col min="272" max="276" width="8.85546875" style="1"/>
    <col min="277" max="277" width="4.5703125" style="1" bestFit="1" customWidth="1"/>
    <col min="278" max="512" width="8.85546875" style="1"/>
    <col min="513" max="513" width="7.5703125" style="1" customWidth="1"/>
    <col min="514" max="514" width="27.5703125" style="1" bestFit="1" customWidth="1"/>
    <col min="515" max="515" width="7.28515625" style="1" customWidth="1"/>
    <col min="516" max="516" width="8.85546875" style="1"/>
    <col min="517" max="517" width="7.85546875" style="1" customWidth="1"/>
    <col min="518" max="518" width="6" style="1" bestFit="1" customWidth="1"/>
    <col min="519" max="519" width="8.5703125" style="1" customWidth="1"/>
    <col min="520" max="520" width="7.28515625" style="1" customWidth="1"/>
    <col min="521" max="521" width="8.28515625" style="1" customWidth="1"/>
    <col min="522" max="522" width="7.28515625" style="1" customWidth="1"/>
    <col min="523" max="523" width="7.5703125" style="1" customWidth="1"/>
    <col min="524" max="524" width="8.7109375" style="1" bestFit="1" customWidth="1"/>
    <col min="525" max="527" width="6" style="1" bestFit="1" customWidth="1"/>
    <col min="528" max="532" width="8.85546875" style="1"/>
    <col min="533" max="533" width="4.5703125" style="1" bestFit="1" customWidth="1"/>
    <col min="534" max="768" width="8.85546875" style="1"/>
    <col min="769" max="769" width="7.5703125" style="1" customWidth="1"/>
    <col min="770" max="770" width="27.5703125" style="1" bestFit="1" customWidth="1"/>
    <col min="771" max="771" width="7.28515625" style="1" customWidth="1"/>
    <col min="772" max="772" width="8.85546875" style="1"/>
    <col min="773" max="773" width="7.85546875" style="1" customWidth="1"/>
    <col min="774" max="774" width="6" style="1" bestFit="1" customWidth="1"/>
    <col min="775" max="775" width="8.5703125" style="1" customWidth="1"/>
    <col min="776" max="776" width="7.28515625" style="1" customWidth="1"/>
    <col min="777" max="777" width="8.28515625" style="1" customWidth="1"/>
    <col min="778" max="778" width="7.28515625" style="1" customWidth="1"/>
    <col min="779" max="779" width="7.5703125" style="1" customWidth="1"/>
    <col min="780" max="780" width="8.7109375" style="1" bestFit="1" customWidth="1"/>
    <col min="781" max="783" width="6" style="1" bestFit="1" customWidth="1"/>
    <col min="784" max="788" width="8.85546875" style="1"/>
    <col min="789" max="789" width="4.5703125" style="1" bestFit="1" customWidth="1"/>
    <col min="790" max="1024" width="8.85546875" style="1"/>
    <col min="1025" max="1025" width="7.5703125" style="1" customWidth="1"/>
    <col min="1026" max="1026" width="27.5703125" style="1" bestFit="1" customWidth="1"/>
    <col min="1027" max="1027" width="7.28515625" style="1" customWidth="1"/>
    <col min="1028" max="1028" width="8.85546875" style="1"/>
    <col min="1029" max="1029" width="7.85546875" style="1" customWidth="1"/>
    <col min="1030" max="1030" width="6" style="1" bestFit="1" customWidth="1"/>
    <col min="1031" max="1031" width="8.5703125" style="1" customWidth="1"/>
    <col min="1032" max="1032" width="7.28515625" style="1" customWidth="1"/>
    <col min="1033" max="1033" width="8.28515625" style="1" customWidth="1"/>
    <col min="1034" max="1034" width="7.28515625" style="1" customWidth="1"/>
    <col min="1035" max="1035" width="7.5703125" style="1" customWidth="1"/>
    <col min="1036" max="1036" width="8.7109375" style="1" bestFit="1" customWidth="1"/>
    <col min="1037" max="1039" width="6" style="1" bestFit="1" customWidth="1"/>
    <col min="1040" max="1044" width="8.85546875" style="1"/>
    <col min="1045" max="1045" width="4.5703125" style="1" bestFit="1" customWidth="1"/>
    <col min="1046" max="1280" width="8.85546875" style="1"/>
    <col min="1281" max="1281" width="7.5703125" style="1" customWidth="1"/>
    <col min="1282" max="1282" width="27.5703125" style="1" bestFit="1" customWidth="1"/>
    <col min="1283" max="1283" width="7.28515625" style="1" customWidth="1"/>
    <col min="1284" max="1284" width="8.85546875" style="1"/>
    <col min="1285" max="1285" width="7.85546875" style="1" customWidth="1"/>
    <col min="1286" max="1286" width="6" style="1" bestFit="1" customWidth="1"/>
    <col min="1287" max="1287" width="8.5703125" style="1" customWidth="1"/>
    <col min="1288" max="1288" width="7.28515625" style="1" customWidth="1"/>
    <col min="1289" max="1289" width="8.28515625" style="1" customWidth="1"/>
    <col min="1290" max="1290" width="7.28515625" style="1" customWidth="1"/>
    <col min="1291" max="1291" width="7.5703125" style="1" customWidth="1"/>
    <col min="1292" max="1292" width="8.7109375" style="1" bestFit="1" customWidth="1"/>
    <col min="1293" max="1295" width="6" style="1" bestFit="1" customWidth="1"/>
    <col min="1296" max="1300" width="8.85546875" style="1"/>
    <col min="1301" max="1301" width="4.5703125" style="1" bestFit="1" customWidth="1"/>
    <col min="1302" max="1536" width="8.85546875" style="1"/>
    <col min="1537" max="1537" width="7.5703125" style="1" customWidth="1"/>
    <col min="1538" max="1538" width="27.5703125" style="1" bestFit="1" customWidth="1"/>
    <col min="1539" max="1539" width="7.28515625" style="1" customWidth="1"/>
    <col min="1540" max="1540" width="8.85546875" style="1"/>
    <col min="1541" max="1541" width="7.85546875" style="1" customWidth="1"/>
    <col min="1542" max="1542" width="6" style="1" bestFit="1" customWidth="1"/>
    <col min="1543" max="1543" width="8.5703125" style="1" customWidth="1"/>
    <col min="1544" max="1544" width="7.28515625" style="1" customWidth="1"/>
    <col min="1545" max="1545" width="8.28515625" style="1" customWidth="1"/>
    <col min="1546" max="1546" width="7.28515625" style="1" customWidth="1"/>
    <col min="1547" max="1547" width="7.5703125" style="1" customWidth="1"/>
    <col min="1548" max="1548" width="8.7109375" style="1" bestFit="1" customWidth="1"/>
    <col min="1549" max="1551" width="6" style="1" bestFit="1" customWidth="1"/>
    <col min="1552" max="1556" width="8.85546875" style="1"/>
    <col min="1557" max="1557" width="4.5703125" style="1" bestFit="1" customWidth="1"/>
    <col min="1558" max="1792" width="8.85546875" style="1"/>
    <col min="1793" max="1793" width="7.5703125" style="1" customWidth="1"/>
    <col min="1794" max="1794" width="27.5703125" style="1" bestFit="1" customWidth="1"/>
    <col min="1795" max="1795" width="7.28515625" style="1" customWidth="1"/>
    <col min="1796" max="1796" width="8.85546875" style="1"/>
    <col min="1797" max="1797" width="7.85546875" style="1" customWidth="1"/>
    <col min="1798" max="1798" width="6" style="1" bestFit="1" customWidth="1"/>
    <col min="1799" max="1799" width="8.5703125" style="1" customWidth="1"/>
    <col min="1800" max="1800" width="7.28515625" style="1" customWidth="1"/>
    <col min="1801" max="1801" width="8.28515625" style="1" customWidth="1"/>
    <col min="1802" max="1802" width="7.28515625" style="1" customWidth="1"/>
    <col min="1803" max="1803" width="7.5703125" style="1" customWidth="1"/>
    <col min="1804" max="1804" width="8.7109375" style="1" bestFit="1" customWidth="1"/>
    <col min="1805" max="1807" width="6" style="1" bestFit="1" customWidth="1"/>
    <col min="1808" max="1812" width="8.85546875" style="1"/>
    <col min="1813" max="1813" width="4.5703125" style="1" bestFit="1" customWidth="1"/>
    <col min="1814" max="2048" width="8.85546875" style="1"/>
    <col min="2049" max="2049" width="7.5703125" style="1" customWidth="1"/>
    <col min="2050" max="2050" width="27.5703125" style="1" bestFit="1" customWidth="1"/>
    <col min="2051" max="2051" width="7.28515625" style="1" customWidth="1"/>
    <col min="2052" max="2052" width="8.85546875" style="1"/>
    <col min="2053" max="2053" width="7.85546875" style="1" customWidth="1"/>
    <col min="2054" max="2054" width="6" style="1" bestFit="1" customWidth="1"/>
    <col min="2055" max="2055" width="8.5703125" style="1" customWidth="1"/>
    <col min="2056" max="2056" width="7.28515625" style="1" customWidth="1"/>
    <col min="2057" max="2057" width="8.28515625" style="1" customWidth="1"/>
    <col min="2058" max="2058" width="7.28515625" style="1" customWidth="1"/>
    <col min="2059" max="2059" width="7.5703125" style="1" customWidth="1"/>
    <col min="2060" max="2060" width="8.7109375" style="1" bestFit="1" customWidth="1"/>
    <col min="2061" max="2063" width="6" style="1" bestFit="1" customWidth="1"/>
    <col min="2064" max="2068" width="8.85546875" style="1"/>
    <col min="2069" max="2069" width="4.5703125" style="1" bestFit="1" customWidth="1"/>
    <col min="2070" max="2304" width="8.85546875" style="1"/>
    <col min="2305" max="2305" width="7.5703125" style="1" customWidth="1"/>
    <col min="2306" max="2306" width="27.5703125" style="1" bestFit="1" customWidth="1"/>
    <col min="2307" max="2307" width="7.28515625" style="1" customWidth="1"/>
    <col min="2308" max="2308" width="8.85546875" style="1"/>
    <col min="2309" max="2309" width="7.85546875" style="1" customWidth="1"/>
    <col min="2310" max="2310" width="6" style="1" bestFit="1" customWidth="1"/>
    <col min="2311" max="2311" width="8.5703125" style="1" customWidth="1"/>
    <col min="2312" max="2312" width="7.28515625" style="1" customWidth="1"/>
    <col min="2313" max="2313" width="8.28515625" style="1" customWidth="1"/>
    <col min="2314" max="2314" width="7.28515625" style="1" customWidth="1"/>
    <col min="2315" max="2315" width="7.5703125" style="1" customWidth="1"/>
    <col min="2316" max="2316" width="8.7109375" style="1" bestFit="1" customWidth="1"/>
    <col min="2317" max="2319" width="6" style="1" bestFit="1" customWidth="1"/>
    <col min="2320" max="2324" width="8.85546875" style="1"/>
    <col min="2325" max="2325" width="4.5703125" style="1" bestFit="1" customWidth="1"/>
    <col min="2326" max="2560" width="8.85546875" style="1"/>
    <col min="2561" max="2561" width="7.5703125" style="1" customWidth="1"/>
    <col min="2562" max="2562" width="27.5703125" style="1" bestFit="1" customWidth="1"/>
    <col min="2563" max="2563" width="7.28515625" style="1" customWidth="1"/>
    <col min="2564" max="2564" width="8.85546875" style="1"/>
    <col min="2565" max="2565" width="7.85546875" style="1" customWidth="1"/>
    <col min="2566" max="2566" width="6" style="1" bestFit="1" customWidth="1"/>
    <col min="2567" max="2567" width="8.5703125" style="1" customWidth="1"/>
    <col min="2568" max="2568" width="7.28515625" style="1" customWidth="1"/>
    <col min="2569" max="2569" width="8.28515625" style="1" customWidth="1"/>
    <col min="2570" max="2570" width="7.28515625" style="1" customWidth="1"/>
    <col min="2571" max="2571" width="7.5703125" style="1" customWidth="1"/>
    <col min="2572" max="2572" width="8.7109375" style="1" bestFit="1" customWidth="1"/>
    <col min="2573" max="2575" width="6" style="1" bestFit="1" customWidth="1"/>
    <col min="2576" max="2580" width="8.85546875" style="1"/>
    <col min="2581" max="2581" width="4.5703125" style="1" bestFit="1" customWidth="1"/>
    <col min="2582" max="2816" width="8.85546875" style="1"/>
    <col min="2817" max="2817" width="7.5703125" style="1" customWidth="1"/>
    <col min="2818" max="2818" width="27.5703125" style="1" bestFit="1" customWidth="1"/>
    <col min="2819" max="2819" width="7.28515625" style="1" customWidth="1"/>
    <col min="2820" max="2820" width="8.85546875" style="1"/>
    <col min="2821" max="2821" width="7.85546875" style="1" customWidth="1"/>
    <col min="2822" max="2822" width="6" style="1" bestFit="1" customWidth="1"/>
    <col min="2823" max="2823" width="8.5703125" style="1" customWidth="1"/>
    <col min="2824" max="2824" width="7.28515625" style="1" customWidth="1"/>
    <col min="2825" max="2825" width="8.28515625" style="1" customWidth="1"/>
    <col min="2826" max="2826" width="7.28515625" style="1" customWidth="1"/>
    <col min="2827" max="2827" width="7.5703125" style="1" customWidth="1"/>
    <col min="2828" max="2828" width="8.7109375" style="1" bestFit="1" customWidth="1"/>
    <col min="2829" max="2831" width="6" style="1" bestFit="1" customWidth="1"/>
    <col min="2832" max="2836" width="8.85546875" style="1"/>
    <col min="2837" max="2837" width="4.5703125" style="1" bestFit="1" customWidth="1"/>
    <col min="2838" max="3072" width="8.85546875" style="1"/>
    <col min="3073" max="3073" width="7.5703125" style="1" customWidth="1"/>
    <col min="3074" max="3074" width="27.5703125" style="1" bestFit="1" customWidth="1"/>
    <col min="3075" max="3075" width="7.28515625" style="1" customWidth="1"/>
    <col min="3076" max="3076" width="8.85546875" style="1"/>
    <col min="3077" max="3077" width="7.85546875" style="1" customWidth="1"/>
    <col min="3078" max="3078" width="6" style="1" bestFit="1" customWidth="1"/>
    <col min="3079" max="3079" width="8.5703125" style="1" customWidth="1"/>
    <col min="3080" max="3080" width="7.28515625" style="1" customWidth="1"/>
    <col min="3081" max="3081" width="8.28515625" style="1" customWidth="1"/>
    <col min="3082" max="3082" width="7.28515625" style="1" customWidth="1"/>
    <col min="3083" max="3083" width="7.5703125" style="1" customWidth="1"/>
    <col min="3084" max="3084" width="8.7109375" style="1" bestFit="1" customWidth="1"/>
    <col min="3085" max="3087" width="6" style="1" bestFit="1" customWidth="1"/>
    <col min="3088" max="3092" width="8.85546875" style="1"/>
    <col min="3093" max="3093" width="4.5703125" style="1" bestFit="1" customWidth="1"/>
    <col min="3094" max="3328" width="8.85546875" style="1"/>
    <col min="3329" max="3329" width="7.5703125" style="1" customWidth="1"/>
    <col min="3330" max="3330" width="27.5703125" style="1" bestFit="1" customWidth="1"/>
    <col min="3331" max="3331" width="7.28515625" style="1" customWidth="1"/>
    <col min="3332" max="3332" width="8.85546875" style="1"/>
    <col min="3333" max="3333" width="7.85546875" style="1" customWidth="1"/>
    <col min="3334" max="3334" width="6" style="1" bestFit="1" customWidth="1"/>
    <col min="3335" max="3335" width="8.5703125" style="1" customWidth="1"/>
    <col min="3336" max="3336" width="7.28515625" style="1" customWidth="1"/>
    <col min="3337" max="3337" width="8.28515625" style="1" customWidth="1"/>
    <col min="3338" max="3338" width="7.28515625" style="1" customWidth="1"/>
    <col min="3339" max="3339" width="7.5703125" style="1" customWidth="1"/>
    <col min="3340" max="3340" width="8.7109375" style="1" bestFit="1" customWidth="1"/>
    <col min="3341" max="3343" width="6" style="1" bestFit="1" customWidth="1"/>
    <col min="3344" max="3348" width="8.85546875" style="1"/>
    <col min="3349" max="3349" width="4.5703125" style="1" bestFit="1" customWidth="1"/>
    <col min="3350" max="3584" width="8.85546875" style="1"/>
    <col min="3585" max="3585" width="7.5703125" style="1" customWidth="1"/>
    <col min="3586" max="3586" width="27.5703125" style="1" bestFit="1" customWidth="1"/>
    <col min="3587" max="3587" width="7.28515625" style="1" customWidth="1"/>
    <col min="3588" max="3588" width="8.85546875" style="1"/>
    <col min="3589" max="3589" width="7.85546875" style="1" customWidth="1"/>
    <col min="3590" max="3590" width="6" style="1" bestFit="1" customWidth="1"/>
    <col min="3591" max="3591" width="8.5703125" style="1" customWidth="1"/>
    <col min="3592" max="3592" width="7.28515625" style="1" customWidth="1"/>
    <col min="3593" max="3593" width="8.28515625" style="1" customWidth="1"/>
    <col min="3594" max="3594" width="7.28515625" style="1" customWidth="1"/>
    <col min="3595" max="3595" width="7.5703125" style="1" customWidth="1"/>
    <col min="3596" max="3596" width="8.7109375" style="1" bestFit="1" customWidth="1"/>
    <col min="3597" max="3599" width="6" style="1" bestFit="1" customWidth="1"/>
    <col min="3600" max="3604" width="8.85546875" style="1"/>
    <col min="3605" max="3605" width="4.5703125" style="1" bestFit="1" customWidth="1"/>
    <col min="3606" max="3840" width="8.85546875" style="1"/>
    <col min="3841" max="3841" width="7.5703125" style="1" customWidth="1"/>
    <col min="3842" max="3842" width="27.5703125" style="1" bestFit="1" customWidth="1"/>
    <col min="3843" max="3843" width="7.28515625" style="1" customWidth="1"/>
    <col min="3844" max="3844" width="8.85546875" style="1"/>
    <col min="3845" max="3845" width="7.85546875" style="1" customWidth="1"/>
    <col min="3846" max="3846" width="6" style="1" bestFit="1" customWidth="1"/>
    <col min="3847" max="3847" width="8.5703125" style="1" customWidth="1"/>
    <col min="3848" max="3848" width="7.28515625" style="1" customWidth="1"/>
    <col min="3849" max="3849" width="8.28515625" style="1" customWidth="1"/>
    <col min="3850" max="3850" width="7.28515625" style="1" customWidth="1"/>
    <col min="3851" max="3851" width="7.5703125" style="1" customWidth="1"/>
    <col min="3852" max="3852" width="8.7109375" style="1" bestFit="1" customWidth="1"/>
    <col min="3853" max="3855" width="6" style="1" bestFit="1" customWidth="1"/>
    <col min="3856" max="3860" width="8.85546875" style="1"/>
    <col min="3861" max="3861" width="4.5703125" style="1" bestFit="1" customWidth="1"/>
    <col min="3862" max="4096" width="8.85546875" style="1"/>
    <col min="4097" max="4097" width="7.5703125" style="1" customWidth="1"/>
    <col min="4098" max="4098" width="27.5703125" style="1" bestFit="1" customWidth="1"/>
    <col min="4099" max="4099" width="7.28515625" style="1" customWidth="1"/>
    <col min="4100" max="4100" width="8.85546875" style="1"/>
    <col min="4101" max="4101" width="7.85546875" style="1" customWidth="1"/>
    <col min="4102" max="4102" width="6" style="1" bestFit="1" customWidth="1"/>
    <col min="4103" max="4103" width="8.5703125" style="1" customWidth="1"/>
    <col min="4104" max="4104" width="7.28515625" style="1" customWidth="1"/>
    <col min="4105" max="4105" width="8.28515625" style="1" customWidth="1"/>
    <col min="4106" max="4106" width="7.28515625" style="1" customWidth="1"/>
    <col min="4107" max="4107" width="7.5703125" style="1" customWidth="1"/>
    <col min="4108" max="4108" width="8.7109375" style="1" bestFit="1" customWidth="1"/>
    <col min="4109" max="4111" width="6" style="1" bestFit="1" customWidth="1"/>
    <col min="4112" max="4116" width="8.85546875" style="1"/>
    <col min="4117" max="4117" width="4.5703125" style="1" bestFit="1" customWidth="1"/>
    <col min="4118" max="4352" width="8.85546875" style="1"/>
    <col min="4353" max="4353" width="7.5703125" style="1" customWidth="1"/>
    <col min="4354" max="4354" width="27.5703125" style="1" bestFit="1" customWidth="1"/>
    <col min="4355" max="4355" width="7.28515625" style="1" customWidth="1"/>
    <col min="4356" max="4356" width="8.85546875" style="1"/>
    <col min="4357" max="4357" width="7.85546875" style="1" customWidth="1"/>
    <col min="4358" max="4358" width="6" style="1" bestFit="1" customWidth="1"/>
    <col min="4359" max="4359" width="8.5703125" style="1" customWidth="1"/>
    <col min="4360" max="4360" width="7.28515625" style="1" customWidth="1"/>
    <col min="4361" max="4361" width="8.28515625" style="1" customWidth="1"/>
    <col min="4362" max="4362" width="7.28515625" style="1" customWidth="1"/>
    <col min="4363" max="4363" width="7.5703125" style="1" customWidth="1"/>
    <col min="4364" max="4364" width="8.7109375" style="1" bestFit="1" customWidth="1"/>
    <col min="4365" max="4367" width="6" style="1" bestFit="1" customWidth="1"/>
    <col min="4368" max="4372" width="8.85546875" style="1"/>
    <col min="4373" max="4373" width="4.5703125" style="1" bestFit="1" customWidth="1"/>
    <col min="4374" max="4608" width="8.85546875" style="1"/>
    <col min="4609" max="4609" width="7.5703125" style="1" customWidth="1"/>
    <col min="4610" max="4610" width="27.5703125" style="1" bestFit="1" customWidth="1"/>
    <col min="4611" max="4611" width="7.28515625" style="1" customWidth="1"/>
    <col min="4612" max="4612" width="8.85546875" style="1"/>
    <col min="4613" max="4613" width="7.85546875" style="1" customWidth="1"/>
    <col min="4614" max="4614" width="6" style="1" bestFit="1" customWidth="1"/>
    <col min="4615" max="4615" width="8.5703125" style="1" customWidth="1"/>
    <col min="4616" max="4616" width="7.28515625" style="1" customWidth="1"/>
    <col min="4617" max="4617" width="8.28515625" style="1" customWidth="1"/>
    <col min="4618" max="4618" width="7.28515625" style="1" customWidth="1"/>
    <col min="4619" max="4619" width="7.5703125" style="1" customWidth="1"/>
    <col min="4620" max="4620" width="8.7109375" style="1" bestFit="1" customWidth="1"/>
    <col min="4621" max="4623" width="6" style="1" bestFit="1" customWidth="1"/>
    <col min="4624" max="4628" width="8.85546875" style="1"/>
    <col min="4629" max="4629" width="4.5703125" style="1" bestFit="1" customWidth="1"/>
    <col min="4630" max="4864" width="8.85546875" style="1"/>
    <col min="4865" max="4865" width="7.5703125" style="1" customWidth="1"/>
    <col min="4866" max="4866" width="27.5703125" style="1" bestFit="1" customWidth="1"/>
    <col min="4867" max="4867" width="7.28515625" style="1" customWidth="1"/>
    <col min="4868" max="4868" width="8.85546875" style="1"/>
    <col min="4869" max="4869" width="7.85546875" style="1" customWidth="1"/>
    <col min="4870" max="4870" width="6" style="1" bestFit="1" customWidth="1"/>
    <col min="4871" max="4871" width="8.5703125" style="1" customWidth="1"/>
    <col min="4872" max="4872" width="7.28515625" style="1" customWidth="1"/>
    <col min="4873" max="4873" width="8.28515625" style="1" customWidth="1"/>
    <col min="4874" max="4874" width="7.28515625" style="1" customWidth="1"/>
    <col min="4875" max="4875" width="7.5703125" style="1" customWidth="1"/>
    <col min="4876" max="4876" width="8.7109375" style="1" bestFit="1" customWidth="1"/>
    <col min="4877" max="4879" width="6" style="1" bestFit="1" customWidth="1"/>
    <col min="4880" max="4884" width="8.85546875" style="1"/>
    <col min="4885" max="4885" width="4.5703125" style="1" bestFit="1" customWidth="1"/>
    <col min="4886" max="5120" width="8.85546875" style="1"/>
    <col min="5121" max="5121" width="7.5703125" style="1" customWidth="1"/>
    <col min="5122" max="5122" width="27.5703125" style="1" bestFit="1" customWidth="1"/>
    <col min="5123" max="5123" width="7.28515625" style="1" customWidth="1"/>
    <col min="5124" max="5124" width="8.85546875" style="1"/>
    <col min="5125" max="5125" width="7.85546875" style="1" customWidth="1"/>
    <col min="5126" max="5126" width="6" style="1" bestFit="1" customWidth="1"/>
    <col min="5127" max="5127" width="8.5703125" style="1" customWidth="1"/>
    <col min="5128" max="5128" width="7.28515625" style="1" customWidth="1"/>
    <col min="5129" max="5129" width="8.28515625" style="1" customWidth="1"/>
    <col min="5130" max="5130" width="7.28515625" style="1" customWidth="1"/>
    <col min="5131" max="5131" width="7.5703125" style="1" customWidth="1"/>
    <col min="5132" max="5132" width="8.7109375" style="1" bestFit="1" customWidth="1"/>
    <col min="5133" max="5135" width="6" style="1" bestFit="1" customWidth="1"/>
    <col min="5136" max="5140" width="8.85546875" style="1"/>
    <col min="5141" max="5141" width="4.5703125" style="1" bestFit="1" customWidth="1"/>
    <col min="5142" max="5376" width="8.85546875" style="1"/>
    <col min="5377" max="5377" width="7.5703125" style="1" customWidth="1"/>
    <col min="5378" max="5378" width="27.5703125" style="1" bestFit="1" customWidth="1"/>
    <col min="5379" max="5379" width="7.28515625" style="1" customWidth="1"/>
    <col min="5380" max="5380" width="8.85546875" style="1"/>
    <col min="5381" max="5381" width="7.85546875" style="1" customWidth="1"/>
    <col min="5382" max="5382" width="6" style="1" bestFit="1" customWidth="1"/>
    <col min="5383" max="5383" width="8.5703125" style="1" customWidth="1"/>
    <col min="5384" max="5384" width="7.28515625" style="1" customWidth="1"/>
    <col min="5385" max="5385" width="8.28515625" style="1" customWidth="1"/>
    <col min="5386" max="5386" width="7.28515625" style="1" customWidth="1"/>
    <col min="5387" max="5387" width="7.5703125" style="1" customWidth="1"/>
    <col min="5388" max="5388" width="8.7109375" style="1" bestFit="1" customWidth="1"/>
    <col min="5389" max="5391" width="6" style="1" bestFit="1" customWidth="1"/>
    <col min="5392" max="5396" width="8.85546875" style="1"/>
    <col min="5397" max="5397" width="4.5703125" style="1" bestFit="1" customWidth="1"/>
    <col min="5398" max="5632" width="8.85546875" style="1"/>
    <col min="5633" max="5633" width="7.5703125" style="1" customWidth="1"/>
    <col min="5634" max="5634" width="27.5703125" style="1" bestFit="1" customWidth="1"/>
    <col min="5635" max="5635" width="7.28515625" style="1" customWidth="1"/>
    <col min="5636" max="5636" width="8.85546875" style="1"/>
    <col min="5637" max="5637" width="7.85546875" style="1" customWidth="1"/>
    <col min="5638" max="5638" width="6" style="1" bestFit="1" customWidth="1"/>
    <col min="5639" max="5639" width="8.5703125" style="1" customWidth="1"/>
    <col min="5640" max="5640" width="7.28515625" style="1" customWidth="1"/>
    <col min="5641" max="5641" width="8.28515625" style="1" customWidth="1"/>
    <col min="5642" max="5642" width="7.28515625" style="1" customWidth="1"/>
    <col min="5643" max="5643" width="7.5703125" style="1" customWidth="1"/>
    <col min="5644" max="5644" width="8.7109375" style="1" bestFit="1" customWidth="1"/>
    <col min="5645" max="5647" width="6" style="1" bestFit="1" customWidth="1"/>
    <col min="5648" max="5652" width="8.85546875" style="1"/>
    <col min="5653" max="5653" width="4.5703125" style="1" bestFit="1" customWidth="1"/>
    <col min="5654" max="5888" width="8.85546875" style="1"/>
    <col min="5889" max="5889" width="7.5703125" style="1" customWidth="1"/>
    <col min="5890" max="5890" width="27.5703125" style="1" bestFit="1" customWidth="1"/>
    <col min="5891" max="5891" width="7.28515625" style="1" customWidth="1"/>
    <col min="5892" max="5892" width="8.85546875" style="1"/>
    <col min="5893" max="5893" width="7.85546875" style="1" customWidth="1"/>
    <col min="5894" max="5894" width="6" style="1" bestFit="1" customWidth="1"/>
    <col min="5895" max="5895" width="8.5703125" style="1" customWidth="1"/>
    <col min="5896" max="5896" width="7.28515625" style="1" customWidth="1"/>
    <col min="5897" max="5897" width="8.28515625" style="1" customWidth="1"/>
    <col min="5898" max="5898" width="7.28515625" style="1" customWidth="1"/>
    <col min="5899" max="5899" width="7.5703125" style="1" customWidth="1"/>
    <col min="5900" max="5900" width="8.7109375" style="1" bestFit="1" customWidth="1"/>
    <col min="5901" max="5903" width="6" style="1" bestFit="1" customWidth="1"/>
    <col min="5904" max="5908" width="8.85546875" style="1"/>
    <col min="5909" max="5909" width="4.5703125" style="1" bestFit="1" customWidth="1"/>
    <col min="5910" max="6144" width="8.85546875" style="1"/>
    <col min="6145" max="6145" width="7.5703125" style="1" customWidth="1"/>
    <col min="6146" max="6146" width="27.5703125" style="1" bestFit="1" customWidth="1"/>
    <col min="6147" max="6147" width="7.28515625" style="1" customWidth="1"/>
    <col min="6148" max="6148" width="8.85546875" style="1"/>
    <col min="6149" max="6149" width="7.85546875" style="1" customWidth="1"/>
    <col min="6150" max="6150" width="6" style="1" bestFit="1" customWidth="1"/>
    <col min="6151" max="6151" width="8.5703125" style="1" customWidth="1"/>
    <col min="6152" max="6152" width="7.28515625" style="1" customWidth="1"/>
    <col min="6153" max="6153" width="8.28515625" style="1" customWidth="1"/>
    <col min="6154" max="6154" width="7.28515625" style="1" customWidth="1"/>
    <col min="6155" max="6155" width="7.5703125" style="1" customWidth="1"/>
    <col min="6156" max="6156" width="8.7109375" style="1" bestFit="1" customWidth="1"/>
    <col min="6157" max="6159" width="6" style="1" bestFit="1" customWidth="1"/>
    <col min="6160" max="6164" width="8.85546875" style="1"/>
    <col min="6165" max="6165" width="4.5703125" style="1" bestFit="1" customWidth="1"/>
    <col min="6166" max="6400" width="8.85546875" style="1"/>
    <col min="6401" max="6401" width="7.5703125" style="1" customWidth="1"/>
    <col min="6402" max="6402" width="27.5703125" style="1" bestFit="1" customWidth="1"/>
    <col min="6403" max="6403" width="7.28515625" style="1" customWidth="1"/>
    <col min="6404" max="6404" width="8.85546875" style="1"/>
    <col min="6405" max="6405" width="7.85546875" style="1" customWidth="1"/>
    <col min="6406" max="6406" width="6" style="1" bestFit="1" customWidth="1"/>
    <col min="6407" max="6407" width="8.5703125" style="1" customWidth="1"/>
    <col min="6408" max="6408" width="7.28515625" style="1" customWidth="1"/>
    <col min="6409" max="6409" width="8.28515625" style="1" customWidth="1"/>
    <col min="6410" max="6410" width="7.28515625" style="1" customWidth="1"/>
    <col min="6411" max="6411" width="7.5703125" style="1" customWidth="1"/>
    <col min="6412" max="6412" width="8.7109375" style="1" bestFit="1" customWidth="1"/>
    <col min="6413" max="6415" width="6" style="1" bestFit="1" customWidth="1"/>
    <col min="6416" max="6420" width="8.85546875" style="1"/>
    <col min="6421" max="6421" width="4.5703125" style="1" bestFit="1" customWidth="1"/>
    <col min="6422" max="6656" width="8.85546875" style="1"/>
    <col min="6657" max="6657" width="7.5703125" style="1" customWidth="1"/>
    <col min="6658" max="6658" width="27.5703125" style="1" bestFit="1" customWidth="1"/>
    <col min="6659" max="6659" width="7.28515625" style="1" customWidth="1"/>
    <col min="6660" max="6660" width="8.85546875" style="1"/>
    <col min="6661" max="6661" width="7.85546875" style="1" customWidth="1"/>
    <col min="6662" max="6662" width="6" style="1" bestFit="1" customWidth="1"/>
    <col min="6663" max="6663" width="8.5703125" style="1" customWidth="1"/>
    <col min="6664" max="6664" width="7.28515625" style="1" customWidth="1"/>
    <col min="6665" max="6665" width="8.28515625" style="1" customWidth="1"/>
    <col min="6666" max="6666" width="7.28515625" style="1" customWidth="1"/>
    <col min="6667" max="6667" width="7.5703125" style="1" customWidth="1"/>
    <col min="6668" max="6668" width="8.7109375" style="1" bestFit="1" customWidth="1"/>
    <col min="6669" max="6671" width="6" style="1" bestFit="1" customWidth="1"/>
    <col min="6672" max="6676" width="8.85546875" style="1"/>
    <col min="6677" max="6677" width="4.5703125" style="1" bestFit="1" customWidth="1"/>
    <col min="6678" max="6912" width="8.85546875" style="1"/>
    <col min="6913" max="6913" width="7.5703125" style="1" customWidth="1"/>
    <col min="6914" max="6914" width="27.5703125" style="1" bestFit="1" customWidth="1"/>
    <col min="6915" max="6915" width="7.28515625" style="1" customWidth="1"/>
    <col min="6916" max="6916" width="8.85546875" style="1"/>
    <col min="6917" max="6917" width="7.85546875" style="1" customWidth="1"/>
    <col min="6918" max="6918" width="6" style="1" bestFit="1" customWidth="1"/>
    <col min="6919" max="6919" width="8.5703125" style="1" customWidth="1"/>
    <col min="6920" max="6920" width="7.28515625" style="1" customWidth="1"/>
    <col min="6921" max="6921" width="8.28515625" style="1" customWidth="1"/>
    <col min="6922" max="6922" width="7.28515625" style="1" customWidth="1"/>
    <col min="6923" max="6923" width="7.5703125" style="1" customWidth="1"/>
    <col min="6924" max="6924" width="8.7109375" style="1" bestFit="1" customWidth="1"/>
    <col min="6925" max="6927" width="6" style="1" bestFit="1" customWidth="1"/>
    <col min="6928" max="6932" width="8.85546875" style="1"/>
    <col min="6933" max="6933" width="4.5703125" style="1" bestFit="1" customWidth="1"/>
    <col min="6934" max="7168" width="8.85546875" style="1"/>
    <col min="7169" max="7169" width="7.5703125" style="1" customWidth="1"/>
    <col min="7170" max="7170" width="27.5703125" style="1" bestFit="1" customWidth="1"/>
    <col min="7171" max="7171" width="7.28515625" style="1" customWidth="1"/>
    <col min="7172" max="7172" width="8.85546875" style="1"/>
    <col min="7173" max="7173" width="7.85546875" style="1" customWidth="1"/>
    <col min="7174" max="7174" width="6" style="1" bestFit="1" customWidth="1"/>
    <col min="7175" max="7175" width="8.5703125" style="1" customWidth="1"/>
    <col min="7176" max="7176" width="7.28515625" style="1" customWidth="1"/>
    <col min="7177" max="7177" width="8.28515625" style="1" customWidth="1"/>
    <col min="7178" max="7178" width="7.28515625" style="1" customWidth="1"/>
    <col min="7179" max="7179" width="7.5703125" style="1" customWidth="1"/>
    <col min="7180" max="7180" width="8.7109375" style="1" bestFit="1" customWidth="1"/>
    <col min="7181" max="7183" width="6" style="1" bestFit="1" customWidth="1"/>
    <col min="7184" max="7188" width="8.85546875" style="1"/>
    <col min="7189" max="7189" width="4.5703125" style="1" bestFit="1" customWidth="1"/>
    <col min="7190" max="7424" width="8.85546875" style="1"/>
    <col min="7425" max="7425" width="7.5703125" style="1" customWidth="1"/>
    <col min="7426" max="7426" width="27.5703125" style="1" bestFit="1" customWidth="1"/>
    <col min="7427" max="7427" width="7.28515625" style="1" customWidth="1"/>
    <col min="7428" max="7428" width="8.85546875" style="1"/>
    <col min="7429" max="7429" width="7.85546875" style="1" customWidth="1"/>
    <col min="7430" max="7430" width="6" style="1" bestFit="1" customWidth="1"/>
    <col min="7431" max="7431" width="8.5703125" style="1" customWidth="1"/>
    <col min="7432" max="7432" width="7.28515625" style="1" customWidth="1"/>
    <col min="7433" max="7433" width="8.28515625" style="1" customWidth="1"/>
    <col min="7434" max="7434" width="7.28515625" style="1" customWidth="1"/>
    <col min="7435" max="7435" width="7.5703125" style="1" customWidth="1"/>
    <col min="7436" max="7436" width="8.7109375" style="1" bestFit="1" customWidth="1"/>
    <col min="7437" max="7439" width="6" style="1" bestFit="1" customWidth="1"/>
    <col min="7440" max="7444" width="8.85546875" style="1"/>
    <col min="7445" max="7445" width="4.5703125" style="1" bestFit="1" customWidth="1"/>
    <col min="7446" max="7680" width="8.85546875" style="1"/>
    <col min="7681" max="7681" width="7.5703125" style="1" customWidth="1"/>
    <col min="7682" max="7682" width="27.5703125" style="1" bestFit="1" customWidth="1"/>
    <col min="7683" max="7683" width="7.28515625" style="1" customWidth="1"/>
    <col min="7684" max="7684" width="8.85546875" style="1"/>
    <col min="7685" max="7685" width="7.85546875" style="1" customWidth="1"/>
    <col min="7686" max="7686" width="6" style="1" bestFit="1" customWidth="1"/>
    <col min="7687" max="7687" width="8.5703125" style="1" customWidth="1"/>
    <col min="7688" max="7688" width="7.28515625" style="1" customWidth="1"/>
    <col min="7689" max="7689" width="8.28515625" style="1" customWidth="1"/>
    <col min="7690" max="7690" width="7.28515625" style="1" customWidth="1"/>
    <col min="7691" max="7691" width="7.5703125" style="1" customWidth="1"/>
    <col min="7692" max="7692" width="8.7109375" style="1" bestFit="1" customWidth="1"/>
    <col min="7693" max="7695" width="6" style="1" bestFit="1" customWidth="1"/>
    <col min="7696" max="7700" width="8.85546875" style="1"/>
    <col min="7701" max="7701" width="4.5703125" style="1" bestFit="1" customWidth="1"/>
    <col min="7702" max="7936" width="8.85546875" style="1"/>
    <col min="7937" max="7937" width="7.5703125" style="1" customWidth="1"/>
    <col min="7938" max="7938" width="27.5703125" style="1" bestFit="1" customWidth="1"/>
    <col min="7939" max="7939" width="7.28515625" style="1" customWidth="1"/>
    <col min="7940" max="7940" width="8.85546875" style="1"/>
    <col min="7941" max="7941" width="7.85546875" style="1" customWidth="1"/>
    <col min="7942" max="7942" width="6" style="1" bestFit="1" customWidth="1"/>
    <col min="7943" max="7943" width="8.5703125" style="1" customWidth="1"/>
    <col min="7944" max="7944" width="7.28515625" style="1" customWidth="1"/>
    <col min="7945" max="7945" width="8.28515625" style="1" customWidth="1"/>
    <col min="7946" max="7946" width="7.28515625" style="1" customWidth="1"/>
    <col min="7947" max="7947" width="7.5703125" style="1" customWidth="1"/>
    <col min="7948" max="7948" width="8.7109375" style="1" bestFit="1" customWidth="1"/>
    <col min="7949" max="7951" width="6" style="1" bestFit="1" customWidth="1"/>
    <col min="7952" max="7956" width="8.85546875" style="1"/>
    <col min="7957" max="7957" width="4.5703125" style="1" bestFit="1" customWidth="1"/>
    <col min="7958" max="8192" width="8.85546875" style="1"/>
    <col min="8193" max="8193" width="7.5703125" style="1" customWidth="1"/>
    <col min="8194" max="8194" width="27.5703125" style="1" bestFit="1" customWidth="1"/>
    <col min="8195" max="8195" width="7.28515625" style="1" customWidth="1"/>
    <col min="8196" max="8196" width="8.85546875" style="1"/>
    <col min="8197" max="8197" width="7.85546875" style="1" customWidth="1"/>
    <col min="8198" max="8198" width="6" style="1" bestFit="1" customWidth="1"/>
    <col min="8199" max="8199" width="8.5703125" style="1" customWidth="1"/>
    <col min="8200" max="8200" width="7.28515625" style="1" customWidth="1"/>
    <col min="8201" max="8201" width="8.28515625" style="1" customWidth="1"/>
    <col min="8202" max="8202" width="7.28515625" style="1" customWidth="1"/>
    <col min="8203" max="8203" width="7.5703125" style="1" customWidth="1"/>
    <col min="8204" max="8204" width="8.7109375" style="1" bestFit="1" customWidth="1"/>
    <col min="8205" max="8207" width="6" style="1" bestFit="1" customWidth="1"/>
    <col min="8208" max="8212" width="8.85546875" style="1"/>
    <col min="8213" max="8213" width="4.5703125" style="1" bestFit="1" customWidth="1"/>
    <col min="8214" max="8448" width="8.85546875" style="1"/>
    <col min="8449" max="8449" width="7.5703125" style="1" customWidth="1"/>
    <col min="8450" max="8450" width="27.5703125" style="1" bestFit="1" customWidth="1"/>
    <col min="8451" max="8451" width="7.28515625" style="1" customWidth="1"/>
    <col min="8452" max="8452" width="8.85546875" style="1"/>
    <col min="8453" max="8453" width="7.85546875" style="1" customWidth="1"/>
    <col min="8454" max="8454" width="6" style="1" bestFit="1" customWidth="1"/>
    <col min="8455" max="8455" width="8.5703125" style="1" customWidth="1"/>
    <col min="8456" max="8456" width="7.28515625" style="1" customWidth="1"/>
    <col min="8457" max="8457" width="8.28515625" style="1" customWidth="1"/>
    <col min="8458" max="8458" width="7.28515625" style="1" customWidth="1"/>
    <col min="8459" max="8459" width="7.5703125" style="1" customWidth="1"/>
    <col min="8460" max="8460" width="8.7109375" style="1" bestFit="1" customWidth="1"/>
    <col min="8461" max="8463" width="6" style="1" bestFit="1" customWidth="1"/>
    <col min="8464" max="8468" width="8.85546875" style="1"/>
    <col min="8469" max="8469" width="4.5703125" style="1" bestFit="1" customWidth="1"/>
    <col min="8470" max="8704" width="8.85546875" style="1"/>
    <col min="8705" max="8705" width="7.5703125" style="1" customWidth="1"/>
    <col min="8706" max="8706" width="27.5703125" style="1" bestFit="1" customWidth="1"/>
    <col min="8707" max="8707" width="7.28515625" style="1" customWidth="1"/>
    <col min="8708" max="8708" width="8.85546875" style="1"/>
    <col min="8709" max="8709" width="7.85546875" style="1" customWidth="1"/>
    <col min="8710" max="8710" width="6" style="1" bestFit="1" customWidth="1"/>
    <col min="8711" max="8711" width="8.5703125" style="1" customWidth="1"/>
    <col min="8712" max="8712" width="7.28515625" style="1" customWidth="1"/>
    <col min="8713" max="8713" width="8.28515625" style="1" customWidth="1"/>
    <col min="8714" max="8714" width="7.28515625" style="1" customWidth="1"/>
    <col min="8715" max="8715" width="7.5703125" style="1" customWidth="1"/>
    <col min="8716" max="8716" width="8.7109375" style="1" bestFit="1" customWidth="1"/>
    <col min="8717" max="8719" width="6" style="1" bestFit="1" customWidth="1"/>
    <col min="8720" max="8724" width="8.85546875" style="1"/>
    <col min="8725" max="8725" width="4.5703125" style="1" bestFit="1" customWidth="1"/>
    <col min="8726" max="8960" width="8.85546875" style="1"/>
    <col min="8961" max="8961" width="7.5703125" style="1" customWidth="1"/>
    <col min="8962" max="8962" width="27.5703125" style="1" bestFit="1" customWidth="1"/>
    <col min="8963" max="8963" width="7.28515625" style="1" customWidth="1"/>
    <col min="8964" max="8964" width="8.85546875" style="1"/>
    <col min="8965" max="8965" width="7.85546875" style="1" customWidth="1"/>
    <col min="8966" max="8966" width="6" style="1" bestFit="1" customWidth="1"/>
    <col min="8967" max="8967" width="8.5703125" style="1" customWidth="1"/>
    <col min="8968" max="8968" width="7.28515625" style="1" customWidth="1"/>
    <col min="8969" max="8969" width="8.28515625" style="1" customWidth="1"/>
    <col min="8970" max="8970" width="7.28515625" style="1" customWidth="1"/>
    <col min="8971" max="8971" width="7.5703125" style="1" customWidth="1"/>
    <col min="8972" max="8972" width="8.7109375" style="1" bestFit="1" customWidth="1"/>
    <col min="8973" max="8975" width="6" style="1" bestFit="1" customWidth="1"/>
    <col min="8976" max="8980" width="8.85546875" style="1"/>
    <col min="8981" max="8981" width="4.5703125" style="1" bestFit="1" customWidth="1"/>
    <col min="8982" max="9216" width="8.85546875" style="1"/>
    <col min="9217" max="9217" width="7.5703125" style="1" customWidth="1"/>
    <col min="9218" max="9218" width="27.5703125" style="1" bestFit="1" customWidth="1"/>
    <col min="9219" max="9219" width="7.28515625" style="1" customWidth="1"/>
    <col min="9220" max="9220" width="8.85546875" style="1"/>
    <col min="9221" max="9221" width="7.85546875" style="1" customWidth="1"/>
    <col min="9222" max="9222" width="6" style="1" bestFit="1" customWidth="1"/>
    <col min="9223" max="9223" width="8.5703125" style="1" customWidth="1"/>
    <col min="9224" max="9224" width="7.28515625" style="1" customWidth="1"/>
    <col min="9225" max="9225" width="8.28515625" style="1" customWidth="1"/>
    <col min="9226" max="9226" width="7.28515625" style="1" customWidth="1"/>
    <col min="9227" max="9227" width="7.5703125" style="1" customWidth="1"/>
    <col min="9228" max="9228" width="8.7109375" style="1" bestFit="1" customWidth="1"/>
    <col min="9229" max="9231" width="6" style="1" bestFit="1" customWidth="1"/>
    <col min="9232" max="9236" width="8.85546875" style="1"/>
    <col min="9237" max="9237" width="4.5703125" style="1" bestFit="1" customWidth="1"/>
    <col min="9238" max="9472" width="8.85546875" style="1"/>
    <col min="9473" max="9473" width="7.5703125" style="1" customWidth="1"/>
    <col min="9474" max="9474" width="27.5703125" style="1" bestFit="1" customWidth="1"/>
    <col min="9475" max="9475" width="7.28515625" style="1" customWidth="1"/>
    <col min="9476" max="9476" width="8.85546875" style="1"/>
    <col min="9477" max="9477" width="7.85546875" style="1" customWidth="1"/>
    <col min="9478" max="9478" width="6" style="1" bestFit="1" customWidth="1"/>
    <col min="9479" max="9479" width="8.5703125" style="1" customWidth="1"/>
    <col min="9480" max="9480" width="7.28515625" style="1" customWidth="1"/>
    <col min="9481" max="9481" width="8.28515625" style="1" customWidth="1"/>
    <col min="9482" max="9482" width="7.28515625" style="1" customWidth="1"/>
    <col min="9483" max="9483" width="7.5703125" style="1" customWidth="1"/>
    <col min="9484" max="9484" width="8.7109375" style="1" bestFit="1" customWidth="1"/>
    <col min="9485" max="9487" width="6" style="1" bestFit="1" customWidth="1"/>
    <col min="9488" max="9492" width="8.85546875" style="1"/>
    <col min="9493" max="9493" width="4.5703125" style="1" bestFit="1" customWidth="1"/>
    <col min="9494" max="9728" width="8.85546875" style="1"/>
    <col min="9729" max="9729" width="7.5703125" style="1" customWidth="1"/>
    <col min="9730" max="9730" width="27.5703125" style="1" bestFit="1" customWidth="1"/>
    <col min="9731" max="9731" width="7.28515625" style="1" customWidth="1"/>
    <col min="9732" max="9732" width="8.85546875" style="1"/>
    <col min="9733" max="9733" width="7.85546875" style="1" customWidth="1"/>
    <col min="9734" max="9734" width="6" style="1" bestFit="1" customWidth="1"/>
    <col min="9735" max="9735" width="8.5703125" style="1" customWidth="1"/>
    <col min="9736" max="9736" width="7.28515625" style="1" customWidth="1"/>
    <col min="9737" max="9737" width="8.28515625" style="1" customWidth="1"/>
    <col min="9738" max="9738" width="7.28515625" style="1" customWidth="1"/>
    <col min="9739" max="9739" width="7.5703125" style="1" customWidth="1"/>
    <col min="9740" max="9740" width="8.7109375" style="1" bestFit="1" customWidth="1"/>
    <col min="9741" max="9743" width="6" style="1" bestFit="1" customWidth="1"/>
    <col min="9744" max="9748" width="8.85546875" style="1"/>
    <col min="9749" max="9749" width="4.5703125" style="1" bestFit="1" customWidth="1"/>
    <col min="9750" max="9984" width="8.85546875" style="1"/>
    <col min="9985" max="9985" width="7.5703125" style="1" customWidth="1"/>
    <col min="9986" max="9986" width="27.5703125" style="1" bestFit="1" customWidth="1"/>
    <col min="9987" max="9987" width="7.28515625" style="1" customWidth="1"/>
    <col min="9988" max="9988" width="8.85546875" style="1"/>
    <col min="9989" max="9989" width="7.85546875" style="1" customWidth="1"/>
    <col min="9990" max="9990" width="6" style="1" bestFit="1" customWidth="1"/>
    <col min="9991" max="9991" width="8.5703125" style="1" customWidth="1"/>
    <col min="9992" max="9992" width="7.28515625" style="1" customWidth="1"/>
    <col min="9993" max="9993" width="8.28515625" style="1" customWidth="1"/>
    <col min="9994" max="9994" width="7.28515625" style="1" customWidth="1"/>
    <col min="9995" max="9995" width="7.5703125" style="1" customWidth="1"/>
    <col min="9996" max="9996" width="8.7109375" style="1" bestFit="1" customWidth="1"/>
    <col min="9997" max="9999" width="6" style="1" bestFit="1" customWidth="1"/>
    <col min="10000" max="10004" width="8.85546875" style="1"/>
    <col min="10005" max="10005" width="4.5703125" style="1" bestFit="1" customWidth="1"/>
    <col min="10006" max="10240" width="8.85546875" style="1"/>
    <col min="10241" max="10241" width="7.5703125" style="1" customWidth="1"/>
    <col min="10242" max="10242" width="27.5703125" style="1" bestFit="1" customWidth="1"/>
    <col min="10243" max="10243" width="7.28515625" style="1" customWidth="1"/>
    <col min="10244" max="10244" width="8.85546875" style="1"/>
    <col min="10245" max="10245" width="7.85546875" style="1" customWidth="1"/>
    <col min="10246" max="10246" width="6" style="1" bestFit="1" customWidth="1"/>
    <col min="10247" max="10247" width="8.5703125" style="1" customWidth="1"/>
    <col min="10248" max="10248" width="7.28515625" style="1" customWidth="1"/>
    <col min="10249" max="10249" width="8.28515625" style="1" customWidth="1"/>
    <col min="10250" max="10250" width="7.28515625" style="1" customWidth="1"/>
    <col min="10251" max="10251" width="7.5703125" style="1" customWidth="1"/>
    <col min="10252" max="10252" width="8.7109375" style="1" bestFit="1" customWidth="1"/>
    <col min="10253" max="10255" width="6" style="1" bestFit="1" customWidth="1"/>
    <col min="10256" max="10260" width="8.85546875" style="1"/>
    <col min="10261" max="10261" width="4.5703125" style="1" bestFit="1" customWidth="1"/>
    <col min="10262" max="10496" width="8.85546875" style="1"/>
    <col min="10497" max="10497" width="7.5703125" style="1" customWidth="1"/>
    <col min="10498" max="10498" width="27.5703125" style="1" bestFit="1" customWidth="1"/>
    <col min="10499" max="10499" width="7.28515625" style="1" customWidth="1"/>
    <col min="10500" max="10500" width="8.85546875" style="1"/>
    <col min="10501" max="10501" width="7.85546875" style="1" customWidth="1"/>
    <col min="10502" max="10502" width="6" style="1" bestFit="1" customWidth="1"/>
    <col min="10503" max="10503" width="8.5703125" style="1" customWidth="1"/>
    <col min="10504" max="10504" width="7.28515625" style="1" customWidth="1"/>
    <col min="10505" max="10505" width="8.28515625" style="1" customWidth="1"/>
    <col min="10506" max="10506" width="7.28515625" style="1" customWidth="1"/>
    <col min="10507" max="10507" width="7.5703125" style="1" customWidth="1"/>
    <col min="10508" max="10508" width="8.7109375" style="1" bestFit="1" customWidth="1"/>
    <col min="10509" max="10511" width="6" style="1" bestFit="1" customWidth="1"/>
    <col min="10512" max="10516" width="8.85546875" style="1"/>
    <col min="10517" max="10517" width="4.5703125" style="1" bestFit="1" customWidth="1"/>
    <col min="10518" max="10752" width="8.85546875" style="1"/>
    <col min="10753" max="10753" width="7.5703125" style="1" customWidth="1"/>
    <col min="10754" max="10754" width="27.5703125" style="1" bestFit="1" customWidth="1"/>
    <col min="10755" max="10755" width="7.28515625" style="1" customWidth="1"/>
    <col min="10756" max="10756" width="8.85546875" style="1"/>
    <col min="10757" max="10757" width="7.85546875" style="1" customWidth="1"/>
    <col min="10758" max="10758" width="6" style="1" bestFit="1" customWidth="1"/>
    <col min="10759" max="10759" width="8.5703125" style="1" customWidth="1"/>
    <col min="10760" max="10760" width="7.28515625" style="1" customWidth="1"/>
    <col min="10761" max="10761" width="8.28515625" style="1" customWidth="1"/>
    <col min="10762" max="10762" width="7.28515625" style="1" customWidth="1"/>
    <col min="10763" max="10763" width="7.5703125" style="1" customWidth="1"/>
    <col min="10764" max="10764" width="8.7109375" style="1" bestFit="1" customWidth="1"/>
    <col min="10765" max="10767" width="6" style="1" bestFit="1" customWidth="1"/>
    <col min="10768" max="10772" width="8.85546875" style="1"/>
    <col min="10773" max="10773" width="4.5703125" style="1" bestFit="1" customWidth="1"/>
    <col min="10774" max="11008" width="8.85546875" style="1"/>
    <col min="11009" max="11009" width="7.5703125" style="1" customWidth="1"/>
    <col min="11010" max="11010" width="27.5703125" style="1" bestFit="1" customWidth="1"/>
    <col min="11011" max="11011" width="7.28515625" style="1" customWidth="1"/>
    <col min="11012" max="11012" width="8.85546875" style="1"/>
    <col min="11013" max="11013" width="7.85546875" style="1" customWidth="1"/>
    <col min="11014" max="11014" width="6" style="1" bestFit="1" customWidth="1"/>
    <col min="11015" max="11015" width="8.5703125" style="1" customWidth="1"/>
    <col min="11016" max="11016" width="7.28515625" style="1" customWidth="1"/>
    <col min="11017" max="11017" width="8.28515625" style="1" customWidth="1"/>
    <col min="11018" max="11018" width="7.28515625" style="1" customWidth="1"/>
    <col min="11019" max="11019" width="7.5703125" style="1" customWidth="1"/>
    <col min="11020" max="11020" width="8.7109375" style="1" bestFit="1" customWidth="1"/>
    <col min="11021" max="11023" width="6" style="1" bestFit="1" customWidth="1"/>
    <col min="11024" max="11028" width="8.85546875" style="1"/>
    <col min="11029" max="11029" width="4.5703125" style="1" bestFit="1" customWidth="1"/>
    <col min="11030" max="11264" width="8.85546875" style="1"/>
    <col min="11265" max="11265" width="7.5703125" style="1" customWidth="1"/>
    <col min="11266" max="11266" width="27.5703125" style="1" bestFit="1" customWidth="1"/>
    <col min="11267" max="11267" width="7.28515625" style="1" customWidth="1"/>
    <col min="11268" max="11268" width="8.85546875" style="1"/>
    <col min="11269" max="11269" width="7.85546875" style="1" customWidth="1"/>
    <col min="11270" max="11270" width="6" style="1" bestFit="1" customWidth="1"/>
    <col min="11271" max="11271" width="8.5703125" style="1" customWidth="1"/>
    <col min="11272" max="11272" width="7.28515625" style="1" customWidth="1"/>
    <col min="11273" max="11273" width="8.28515625" style="1" customWidth="1"/>
    <col min="11274" max="11274" width="7.28515625" style="1" customWidth="1"/>
    <col min="11275" max="11275" width="7.5703125" style="1" customWidth="1"/>
    <col min="11276" max="11276" width="8.7109375" style="1" bestFit="1" customWidth="1"/>
    <col min="11277" max="11279" width="6" style="1" bestFit="1" customWidth="1"/>
    <col min="11280" max="11284" width="8.85546875" style="1"/>
    <col min="11285" max="11285" width="4.5703125" style="1" bestFit="1" customWidth="1"/>
    <col min="11286" max="11520" width="8.85546875" style="1"/>
    <col min="11521" max="11521" width="7.5703125" style="1" customWidth="1"/>
    <col min="11522" max="11522" width="27.5703125" style="1" bestFit="1" customWidth="1"/>
    <col min="11523" max="11523" width="7.28515625" style="1" customWidth="1"/>
    <col min="11524" max="11524" width="8.85546875" style="1"/>
    <col min="11525" max="11525" width="7.85546875" style="1" customWidth="1"/>
    <col min="11526" max="11526" width="6" style="1" bestFit="1" customWidth="1"/>
    <col min="11527" max="11527" width="8.5703125" style="1" customWidth="1"/>
    <col min="11528" max="11528" width="7.28515625" style="1" customWidth="1"/>
    <col min="11529" max="11529" width="8.28515625" style="1" customWidth="1"/>
    <col min="11530" max="11530" width="7.28515625" style="1" customWidth="1"/>
    <col min="11531" max="11531" width="7.5703125" style="1" customWidth="1"/>
    <col min="11532" max="11532" width="8.7109375" style="1" bestFit="1" customWidth="1"/>
    <col min="11533" max="11535" width="6" style="1" bestFit="1" customWidth="1"/>
    <col min="11536" max="11540" width="8.85546875" style="1"/>
    <col min="11541" max="11541" width="4.5703125" style="1" bestFit="1" customWidth="1"/>
    <col min="11542" max="11776" width="8.85546875" style="1"/>
    <col min="11777" max="11777" width="7.5703125" style="1" customWidth="1"/>
    <col min="11778" max="11778" width="27.5703125" style="1" bestFit="1" customWidth="1"/>
    <col min="11779" max="11779" width="7.28515625" style="1" customWidth="1"/>
    <col min="11780" max="11780" width="8.85546875" style="1"/>
    <col min="11781" max="11781" width="7.85546875" style="1" customWidth="1"/>
    <col min="11782" max="11782" width="6" style="1" bestFit="1" customWidth="1"/>
    <col min="11783" max="11783" width="8.5703125" style="1" customWidth="1"/>
    <col min="11784" max="11784" width="7.28515625" style="1" customWidth="1"/>
    <col min="11785" max="11785" width="8.28515625" style="1" customWidth="1"/>
    <col min="11786" max="11786" width="7.28515625" style="1" customWidth="1"/>
    <col min="11787" max="11787" width="7.5703125" style="1" customWidth="1"/>
    <col min="11788" max="11788" width="8.7109375" style="1" bestFit="1" customWidth="1"/>
    <col min="11789" max="11791" width="6" style="1" bestFit="1" customWidth="1"/>
    <col min="11792" max="11796" width="8.85546875" style="1"/>
    <col min="11797" max="11797" width="4.5703125" style="1" bestFit="1" customWidth="1"/>
    <col min="11798" max="12032" width="8.85546875" style="1"/>
    <col min="12033" max="12033" width="7.5703125" style="1" customWidth="1"/>
    <col min="12034" max="12034" width="27.5703125" style="1" bestFit="1" customWidth="1"/>
    <col min="12035" max="12035" width="7.28515625" style="1" customWidth="1"/>
    <col min="12036" max="12036" width="8.85546875" style="1"/>
    <col min="12037" max="12037" width="7.85546875" style="1" customWidth="1"/>
    <col min="12038" max="12038" width="6" style="1" bestFit="1" customWidth="1"/>
    <col min="12039" max="12039" width="8.5703125" style="1" customWidth="1"/>
    <col min="12040" max="12040" width="7.28515625" style="1" customWidth="1"/>
    <col min="12041" max="12041" width="8.28515625" style="1" customWidth="1"/>
    <col min="12042" max="12042" width="7.28515625" style="1" customWidth="1"/>
    <col min="12043" max="12043" width="7.5703125" style="1" customWidth="1"/>
    <col min="12044" max="12044" width="8.7109375" style="1" bestFit="1" customWidth="1"/>
    <col min="12045" max="12047" width="6" style="1" bestFit="1" customWidth="1"/>
    <col min="12048" max="12052" width="8.85546875" style="1"/>
    <col min="12053" max="12053" width="4.5703125" style="1" bestFit="1" customWidth="1"/>
    <col min="12054" max="12288" width="8.85546875" style="1"/>
    <col min="12289" max="12289" width="7.5703125" style="1" customWidth="1"/>
    <col min="12290" max="12290" width="27.5703125" style="1" bestFit="1" customWidth="1"/>
    <col min="12291" max="12291" width="7.28515625" style="1" customWidth="1"/>
    <col min="12292" max="12292" width="8.85546875" style="1"/>
    <col min="12293" max="12293" width="7.85546875" style="1" customWidth="1"/>
    <col min="12294" max="12294" width="6" style="1" bestFit="1" customWidth="1"/>
    <col min="12295" max="12295" width="8.5703125" style="1" customWidth="1"/>
    <col min="12296" max="12296" width="7.28515625" style="1" customWidth="1"/>
    <col min="12297" max="12297" width="8.28515625" style="1" customWidth="1"/>
    <col min="12298" max="12298" width="7.28515625" style="1" customWidth="1"/>
    <col min="12299" max="12299" width="7.5703125" style="1" customWidth="1"/>
    <col min="12300" max="12300" width="8.7109375" style="1" bestFit="1" customWidth="1"/>
    <col min="12301" max="12303" width="6" style="1" bestFit="1" customWidth="1"/>
    <col min="12304" max="12308" width="8.85546875" style="1"/>
    <col min="12309" max="12309" width="4.5703125" style="1" bestFit="1" customWidth="1"/>
    <col min="12310" max="12544" width="8.85546875" style="1"/>
    <col min="12545" max="12545" width="7.5703125" style="1" customWidth="1"/>
    <col min="12546" max="12546" width="27.5703125" style="1" bestFit="1" customWidth="1"/>
    <col min="12547" max="12547" width="7.28515625" style="1" customWidth="1"/>
    <col min="12548" max="12548" width="8.85546875" style="1"/>
    <col min="12549" max="12549" width="7.85546875" style="1" customWidth="1"/>
    <col min="12550" max="12550" width="6" style="1" bestFit="1" customWidth="1"/>
    <col min="12551" max="12551" width="8.5703125" style="1" customWidth="1"/>
    <col min="12552" max="12552" width="7.28515625" style="1" customWidth="1"/>
    <col min="12553" max="12553" width="8.28515625" style="1" customWidth="1"/>
    <col min="12554" max="12554" width="7.28515625" style="1" customWidth="1"/>
    <col min="12555" max="12555" width="7.5703125" style="1" customWidth="1"/>
    <col min="12556" max="12556" width="8.7109375" style="1" bestFit="1" customWidth="1"/>
    <col min="12557" max="12559" width="6" style="1" bestFit="1" customWidth="1"/>
    <col min="12560" max="12564" width="8.85546875" style="1"/>
    <col min="12565" max="12565" width="4.5703125" style="1" bestFit="1" customWidth="1"/>
    <col min="12566" max="12800" width="8.85546875" style="1"/>
    <col min="12801" max="12801" width="7.5703125" style="1" customWidth="1"/>
    <col min="12802" max="12802" width="27.5703125" style="1" bestFit="1" customWidth="1"/>
    <col min="12803" max="12803" width="7.28515625" style="1" customWidth="1"/>
    <col min="12804" max="12804" width="8.85546875" style="1"/>
    <col min="12805" max="12805" width="7.85546875" style="1" customWidth="1"/>
    <col min="12806" max="12806" width="6" style="1" bestFit="1" customWidth="1"/>
    <col min="12807" max="12807" width="8.5703125" style="1" customWidth="1"/>
    <col min="12808" max="12808" width="7.28515625" style="1" customWidth="1"/>
    <col min="12809" max="12809" width="8.28515625" style="1" customWidth="1"/>
    <col min="12810" max="12810" width="7.28515625" style="1" customWidth="1"/>
    <col min="12811" max="12811" width="7.5703125" style="1" customWidth="1"/>
    <col min="12812" max="12812" width="8.7109375" style="1" bestFit="1" customWidth="1"/>
    <col min="12813" max="12815" width="6" style="1" bestFit="1" customWidth="1"/>
    <col min="12816" max="12820" width="8.85546875" style="1"/>
    <col min="12821" max="12821" width="4.5703125" style="1" bestFit="1" customWidth="1"/>
    <col min="12822" max="13056" width="8.85546875" style="1"/>
    <col min="13057" max="13057" width="7.5703125" style="1" customWidth="1"/>
    <col min="13058" max="13058" width="27.5703125" style="1" bestFit="1" customWidth="1"/>
    <col min="13059" max="13059" width="7.28515625" style="1" customWidth="1"/>
    <col min="13060" max="13060" width="8.85546875" style="1"/>
    <col min="13061" max="13061" width="7.85546875" style="1" customWidth="1"/>
    <col min="13062" max="13062" width="6" style="1" bestFit="1" customWidth="1"/>
    <col min="13063" max="13063" width="8.5703125" style="1" customWidth="1"/>
    <col min="13064" max="13064" width="7.28515625" style="1" customWidth="1"/>
    <col min="13065" max="13065" width="8.28515625" style="1" customWidth="1"/>
    <col min="13066" max="13066" width="7.28515625" style="1" customWidth="1"/>
    <col min="13067" max="13067" width="7.5703125" style="1" customWidth="1"/>
    <col min="13068" max="13068" width="8.7109375" style="1" bestFit="1" customWidth="1"/>
    <col min="13069" max="13071" width="6" style="1" bestFit="1" customWidth="1"/>
    <col min="13072" max="13076" width="8.85546875" style="1"/>
    <col min="13077" max="13077" width="4.5703125" style="1" bestFit="1" customWidth="1"/>
    <col min="13078" max="13312" width="8.85546875" style="1"/>
    <col min="13313" max="13313" width="7.5703125" style="1" customWidth="1"/>
    <col min="13314" max="13314" width="27.5703125" style="1" bestFit="1" customWidth="1"/>
    <col min="13315" max="13315" width="7.28515625" style="1" customWidth="1"/>
    <col min="13316" max="13316" width="8.85546875" style="1"/>
    <col min="13317" max="13317" width="7.85546875" style="1" customWidth="1"/>
    <col min="13318" max="13318" width="6" style="1" bestFit="1" customWidth="1"/>
    <col min="13319" max="13319" width="8.5703125" style="1" customWidth="1"/>
    <col min="13320" max="13320" width="7.28515625" style="1" customWidth="1"/>
    <col min="13321" max="13321" width="8.28515625" style="1" customWidth="1"/>
    <col min="13322" max="13322" width="7.28515625" style="1" customWidth="1"/>
    <col min="13323" max="13323" width="7.5703125" style="1" customWidth="1"/>
    <col min="13324" max="13324" width="8.7109375" style="1" bestFit="1" customWidth="1"/>
    <col min="13325" max="13327" width="6" style="1" bestFit="1" customWidth="1"/>
    <col min="13328" max="13332" width="8.85546875" style="1"/>
    <col min="13333" max="13333" width="4.5703125" style="1" bestFit="1" customWidth="1"/>
    <col min="13334" max="13568" width="8.85546875" style="1"/>
    <col min="13569" max="13569" width="7.5703125" style="1" customWidth="1"/>
    <col min="13570" max="13570" width="27.5703125" style="1" bestFit="1" customWidth="1"/>
    <col min="13571" max="13571" width="7.28515625" style="1" customWidth="1"/>
    <col min="13572" max="13572" width="8.85546875" style="1"/>
    <col min="13573" max="13573" width="7.85546875" style="1" customWidth="1"/>
    <col min="13574" max="13574" width="6" style="1" bestFit="1" customWidth="1"/>
    <col min="13575" max="13575" width="8.5703125" style="1" customWidth="1"/>
    <col min="13576" max="13576" width="7.28515625" style="1" customWidth="1"/>
    <col min="13577" max="13577" width="8.28515625" style="1" customWidth="1"/>
    <col min="13578" max="13578" width="7.28515625" style="1" customWidth="1"/>
    <col min="13579" max="13579" width="7.5703125" style="1" customWidth="1"/>
    <col min="13580" max="13580" width="8.7109375" style="1" bestFit="1" customWidth="1"/>
    <col min="13581" max="13583" width="6" style="1" bestFit="1" customWidth="1"/>
    <col min="13584" max="13588" width="8.85546875" style="1"/>
    <col min="13589" max="13589" width="4.5703125" style="1" bestFit="1" customWidth="1"/>
    <col min="13590" max="13824" width="8.85546875" style="1"/>
    <col min="13825" max="13825" width="7.5703125" style="1" customWidth="1"/>
    <col min="13826" max="13826" width="27.5703125" style="1" bestFit="1" customWidth="1"/>
    <col min="13827" max="13827" width="7.28515625" style="1" customWidth="1"/>
    <col min="13828" max="13828" width="8.85546875" style="1"/>
    <col min="13829" max="13829" width="7.85546875" style="1" customWidth="1"/>
    <col min="13830" max="13830" width="6" style="1" bestFit="1" customWidth="1"/>
    <col min="13831" max="13831" width="8.5703125" style="1" customWidth="1"/>
    <col min="13832" max="13832" width="7.28515625" style="1" customWidth="1"/>
    <col min="13833" max="13833" width="8.28515625" style="1" customWidth="1"/>
    <col min="13834" max="13834" width="7.28515625" style="1" customWidth="1"/>
    <col min="13835" max="13835" width="7.5703125" style="1" customWidth="1"/>
    <col min="13836" max="13836" width="8.7109375" style="1" bestFit="1" customWidth="1"/>
    <col min="13837" max="13839" width="6" style="1" bestFit="1" customWidth="1"/>
    <col min="13840" max="13844" width="8.85546875" style="1"/>
    <col min="13845" max="13845" width="4.5703125" style="1" bestFit="1" customWidth="1"/>
    <col min="13846" max="14080" width="8.85546875" style="1"/>
    <col min="14081" max="14081" width="7.5703125" style="1" customWidth="1"/>
    <col min="14082" max="14082" width="27.5703125" style="1" bestFit="1" customWidth="1"/>
    <col min="14083" max="14083" width="7.28515625" style="1" customWidth="1"/>
    <col min="14084" max="14084" width="8.85546875" style="1"/>
    <col min="14085" max="14085" width="7.85546875" style="1" customWidth="1"/>
    <col min="14086" max="14086" width="6" style="1" bestFit="1" customWidth="1"/>
    <col min="14087" max="14087" width="8.5703125" style="1" customWidth="1"/>
    <col min="14088" max="14088" width="7.28515625" style="1" customWidth="1"/>
    <col min="14089" max="14089" width="8.28515625" style="1" customWidth="1"/>
    <col min="14090" max="14090" width="7.28515625" style="1" customWidth="1"/>
    <col min="14091" max="14091" width="7.5703125" style="1" customWidth="1"/>
    <col min="14092" max="14092" width="8.7109375" style="1" bestFit="1" customWidth="1"/>
    <col min="14093" max="14095" width="6" style="1" bestFit="1" customWidth="1"/>
    <col min="14096" max="14100" width="8.85546875" style="1"/>
    <col min="14101" max="14101" width="4.5703125" style="1" bestFit="1" customWidth="1"/>
    <col min="14102" max="14336" width="8.85546875" style="1"/>
    <col min="14337" max="14337" width="7.5703125" style="1" customWidth="1"/>
    <col min="14338" max="14338" width="27.5703125" style="1" bestFit="1" customWidth="1"/>
    <col min="14339" max="14339" width="7.28515625" style="1" customWidth="1"/>
    <col min="14340" max="14340" width="8.85546875" style="1"/>
    <col min="14341" max="14341" width="7.85546875" style="1" customWidth="1"/>
    <col min="14342" max="14342" width="6" style="1" bestFit="1" customWidth="1"/>
    <col min="14343" max="14343" width="8.5703125" style="1" customWidth="1"/>
    <col min="14344" max="14344" width="7.28515625" style="1" customWidth="1"/>
    <col min="14345" max="14345" width="8.28515625" style="1" customWidth="1"/>
    <col min="14346" max="14346" width="7.28515625" style="1" customWidth="1"/>
    <col min="14347" max="14347" width="7.5703125" style="1" customWidth="1"/>
    <col min="14348" max="14348" width="8.7109375" style="1" bestFit="1" customWidth="1"/>
    <col min="14349" max="14351" width="6" style="1" bestFit="1" customWidth="1"/>
    <col min="14352" max="14356" width="8.85546875" style="1"/>
    <col min="14357" max="14357" width="4.5703125" style="1" bestFit="1" customWidth="1"/>
    <col min="14358" max="14592" width="8.85546875" style="1"/>
    <col min="14593" max="14593" width="7.5703125" style="1" customWidth="1"/>
    <col min="14594" max="14594" width="27.5703125" style="1" bestFit="1" customWidth="1"/>
    <col min="14595" max="14595" width="7.28515625" style="1" customWidth="1"/>
    <col min="14596" max="14596" width="8.85546875" style="1"/>
    <col min="14597" max="14597" width="7.85546875" style="1" customWidth="1"/>
    <col min="14598" max="14598" width="6" style="1" bestFit="1" customWidth="1"/>
    <col min="14599" max="14599" width="8.5703125" style="1" customWidth="1"/>
    <col min="14600" max="14600" width="7.28515625" style="1" customWidth="1"/>
    <col min="14601" max="14601" width="8.28515625" style="1" customWidth="1"/>
    <col min="14602" max="14602" width="7.28515625" style="1" customWidth="1"/>
    <col min="14603" max="14603" width="7.5703125" style="1" customWidth="1"/>
    <col min="14604" max="14604" width="8.7109375" style="1" bestFit="1" customWidth="1"/>
    <col min="14605" max="14607" width="6" style="1" bestFit="1" customWidth="1"/>
    <col min="14608" max="14612" width="8.85546875" style="1"/>
    <col min="14613" max="14613" width="4.5703125" style="1" bestFit="1" customWidth="1"/>
    <col min="14614" max="14848" width="8.85546875" style="1"/>
    <col min="14849" max="14849" width="7.5703125" style="1" customWidth="1"/>
    <col min="14850" max="14850" width="27.5703125" style="1" bestFit="1" customWidth="1"/>
    <col min="14851" max="14851" width="7.28515625" style="1" customWidth="1"/>
    <col min="14852" max="14852" width="8.85546875" style="1"/>
    <col min="14853" max="14853" width="7.85546875" style="1" customWidth="1"/>
    <col min="14854" max="14854" width="6" style="1" bestFit="1" customWidth="1"/>
    <col min="14855" max="14855" width="8.5703125" style="1" customWidth="1"/>
    <col min="14856" max="14856" width="7.28515625" style="1" customWidth="1"/>
    <col min="14857" max="14857" width="8.28515625" style="1" customWidth="1"/>
    <col min="14858" max="14858" width="7.28515625" style="1" customWidth="1"/>
    <col min="14859" max="14859" width="7.5703125" style="1" customWidth="1"/>
    <col min="14860" max="14860" width="8.7109375" style="1" bestFit="1" customWidth="1"/>
    <col min="14861" max="14863" width="6" style="1" bestFit="1" customWidth="1"/>
    <col min="14864" max="14868" width="8.85546875" style="1"/>
    <col min="14869" max="14869" width="4.5703125" style="1" bestFit="1" customWidth="1"/>
    <col min="14870" max="15104" width="8.85546875" style="1"/>
    <col min="15105" max="15105" width="7.5703125" style="1" customWidth="1"/>
    <col min="15106" max="15106" width="27.5703125" style="1" bestFit="1" customWidth="1"/>
    <col min="15107" max="15107" width="7.28515625" style="1" customWidth="1"/>
    <col min="15108" max="15108" width="8.85546875" style="1"/>
    <col min="15109" max="15109" width="7.85546875" style="1" customWidth="1"/>
    <col min="15110" max="15110" width="6" style="1" bestFit="1" customWidth="1"/>
    <col min="15111" max="15111" width="8.5703125" style="1" customWidth="1"/>
    <col min="15112" max="15112" width="7.28515625" style="1" customWidth="1"/>
    <col min="15113" max="15113" width="8.28515625" style="1" customWidth="1"/>
    <col min="15114" max="15114" width="7.28515625" style="1" customWidth="1"/>
    <col min="15115" max="15115" width="7.5703125" style="1" customWidth="1"/>
    <col min="15116" max="15116" width="8.7109375" style="1" bestFit="1" customWidth="1"/>
    <col min="15117" max="15119" width="6" style="1" bestFit="1" customWidth="1"/>
    <col min="15120" max="15124" width="8.85546875" style="1"/>
    <col min="15125" max="15125" width="4.5703125" style="1" bestFit="1" customWidth="1"/>
    <col min="15126" max="15360" width="8.85546875" style="1"/>
    <col min="15361" max="15361" width="7.5703125" style="1" customWidth="1"/>
    <col min="15362" max="15362" width="27.5703125" style="1" bestFit="1" customWidth="1"/>
    <col min="15363" max="15363" width="7.28515625" style="1" customWidth="1"/>
    <col min="15364" max="15364" width="8.85546875" style="1"/>
    <col min="15365" max="15365" width="7.85546875" style="1" customWidth="1"/>
    <col min="15366" max="15366" width="6" style="1" bestFit="1" customWidth="1"/>
    <col min="15367" max="15367" width="8.5703125" style="1" customWidth="1"/>
    <col min="15368" max="15368" width="7.28515625" style="1" customWidth="1"/>
    <col min="15369" max="15369" width="8.28515625" style="1" customWidth="1"/>
    <col min="15370" max="15370" width="7.28515625" style="1" customWidth="1"/>
    <col min="15371" max="15371" width="7.5703125" style="1" customWidth="1"/>
    <col min="15372" max="15372" width="8.7109375" style="1" bestFit="1" customWidth="1"/>
    <col min="15373" max="15375" width="6" style="1" bestFit="1" customWidth="1"/>
    <col min="15376" max="15380" width="8.85546875" style="1"/>
    <col min="15381" max="15381" width="4.5703125" style="1" bestFit="1" customWidth="1"/>
    <col min="15382" max="15616" width="8.85546875" style="1"/>
    <col min="15617" max="15617" width="7.5703125" style="1" customWidth="1"/>
    <col min="15618" max="15618" width="27.5703125" style="1" bestFit="1" customWidth="1"/>
    <col min="15619" max="15619" width="7.28515625" style="1" customWidth="1"/>
    <col min="15620" max="15620" width="8.85546875" style="1"/>
    <col min="15621" max="15621" width="7.85546875" style="1" customWidth="1"/>
    <col min="15622" max="15622" width="6" style="1" bestFit="1" customWidth="1"/>
    <col min="15623" max="15623" width="8.5703125" style="1" customWidth="1"/>
    <col min="15624" max="15624" width="7.28515625" style="1" customWidth="1"/>
    <col min="15625" max="15625" width="8.28515625" style="1" customWidth="1"/>
    <col min="15626" max="15626" width="7.28515625" style="1" customWidth="1"/>
    <col min="15627" max="15627" width="7.5703125" style="1" customWidth="1"/>
    <col min="15628" max="15628" width="8.7109375" style="1" bestFit="1" customWidth="1"/>
    <col min="15629" max="15631" width="6" style="1" bestFit="1" customWidth="1"/>
    <col min="15632" max="15636" width="8.85546875" style="1"/>
    <col min="15637" max="15637" width="4.5703125" style="1" bestFit="1" customWidth="1"/>
    <col min="15638" max="15872" width="8.85546875" style="1"/>
    <col min="15873" max="15873" width="7.5703125" style="1" customWidth="1"/>
    <col min="15874" max="15874" width="27.5703125" style="1" bestFit="1" customWidth="1"/>
    <col min="15875" max="15875" width="7.28515625" style="1" customWidth="1"/>
    <col min="15876" max="15876" width="8.85546875" style="1"/>
    <col min="15877" max="15877" width="7.85546875" style="1" customWidth="1"/>
    <col min="15878" max="15878" width="6" style="1" bestFit="1" customWidth="1"/>
    <col min="15879" max="15879" width="8.5703125" style="1" customWidth="1"/>
    <col min="15880" max="15880" width="7.28515625" style="1" customWidth="1"/>
    <col min="15881" max="15881" width="8.28515625" style="1" customWidth="1"/>
    <col min="15882" max="15882" width="7.28515625" style="1" customWidth="1"/>
    <col min="15883" max="15883" width="7.5703125" style="1" customWidth="1"/>
    <col min="15884" max="15884" width="8.7109375" style="1" bestFit="1" customWidth="1"/>
    <col min="15885" max="15887" width="6" style="1" bestFit="1" customWidth="1"/>
    <col min="15888" max="15892" width="8.85546875" style="1"/>
    <col min="15893" max="15893" width="4.5703125" style="1" bestFit="1" customWidth="1"/>
    <col min="15894" max="16128" width="8.85546875" style="1"/>
    <col min="16129" max="16129" width="7.5703125" style="1" customWidth="1"/>
    <col min="16130" max="16130" width="27.5703125" style="1" bestFit="1" customWidth="1"/>
    <col min="16131" max="16131" width="7.28515625" style="1" customWidth="1"/>
    <col min="16132" max="16132" width="8.85546875" style="1"/>
    <col min="16133" max="16133" width="7.85546875" style="1" customWidth="1"/>
    <col min="16134" max="16134" width="6" style="1" bestFit="1" customWidth="1"/>
    <col min="16135" max="16135" width="8.5703125" style="1" customWidth="1"/>
    <col min="16136" max="16136" width="7.28515625" style="1" customWidth="1"/>
    <col min="16137" max="16137" width="8.28515625" style="1" customWidth="1"/>
    <col min="16138" max="16138" width="7.28515625" style="1" customWidth="1"/>
    <col min="16139" max="16139" width="7.5703125" style="1" customWidth="1"/>
    <col min="16140" max="16140" width="8.7109375" style="1" bestFit="1" customWidth="1"/>
    <col min="16141" max="16143" width="6" style="1" bestFit="1" customWidth="1"/>
    <col min="16144" max="16148" width="8.85546875" style="1"/>
    <col min="16149" max="16149" width="4.5703125" style="1" bestFit="1" customWidth="1"/>
    <col min="16150" max="16384" width="8.85546875" style="1"/>
  </cols>
  <sheetData>
    <row r="1" spans="1:21" x14ac:dyDescent="0.2">
      <c r="B1" s="42" t="s">
        <v>488</v>
      </c>
    </row>
    <row r="2" spans="1:21" x14ac:dyDescent="0.2">
      <c r="B2" s="42" t="s">
        <v>489</v>
      </c>
    </row>
    <row r="4" spans="1:21" x14ac:dyDescent="0.2">
      <c r="A4" s="43"/>
      <c r="B4" s="44"/>
      <c r="C4" s="45"/>
      <c r="D4" s="5" t="s">
        <v>67</v>
      </c>
      <c r="E4" s="46"/>
      <c r="F4" s="46"/>
      <c r="G4" s="47"/>
      <c r="H4" s="5" t="s">
        <v>68</v>
      </c>
      <c r="I4" s="46"/>
      <c r="J4" s="46"/>
      <c r="K4" s="47"/>
      <c r="L4" s="5" t="s">
        <v>69</v>
      </c>
      <c r="M4" s="46"/>
      <c r="N4" s="46"/>
      <c r="O4" s="46"/>
      <c r="P4" s="5" t="s">
        <v>70</v>
      </c>
      <c r="Q4" s="46"/>
      <c r="R4" s="46"/>
      <c r="S4" s="47"/>
      <c r="T4" s="48" t="s">
        <v>4</v>
      </c>
      <c r="U4" s="45"/>
    </row>
    <row r="5" spans="1:21" x14ac:dyDescent="0.2">
      <c r="A5" s="49"/>
      <c r="B5" s="50"/>
      <c r="C5" s="51"/>
      <c r="D5" s="43" t="s">
        <v>72</v>
      </c>
      <c r="E5" s="45"/>
      <c r="F5" s="43"/>
      <c r="G5" s="45"/>
      <c r="H5" s="52" t="s">
        <v>71</v>
      </c>
      <c r="I5" s="53"/>
      <c r="J5" s="52"/>
      <c r="K5" s="53"/>
      <c r="L5" s="52" t="s">
        <v>483</v>
      </c>
      <c r="M5" s="53"/>
      <c r="N5" s="52"/>
      <c r="O5" s="54"/>
      <c r="P5" s="52" t="s">
        <v>144</v>
      </c>
      <c r="Q5" s="53"/>
      <c r="R5" s="52"/>
      <c r="S5" s="53"/>
      <c r="T5" s="50"/>
      <c r="U5" s="51"/>
    </row>
    <row r="6" spans="1:21" x14ac:dyDescent="0.2">
      <c r="A6" s="55" t="s">
        <v>5</v>
      </c>
      <c r="B6" s="55" t="s">
        <v>73</v>
      </c>
      <c r="C6" s="55"/>
      <c r="D6" s="55" t="s">
        <v>74</v>
      </c>
      <c r="E6" s="55" t="s">
        <v>75</v>
      </c>
      <c r="F6" s="55"/>
      <c r="G6" s="55"/>
      <c r="H6" s="55" t="s">
        <v>74</v>
      </c>
      <c r="I6" s="55" t="s">
        <v>75</v>
      </c>
      <c r="J6" s="55"/>
      <c r="K6" s="55"/>
      <c r="L6" s="55" t="s">
        <v>74</v>
      </c>
      <c r="M6" s="55" t="s">
        <v>75</v>
      </c>
      <c r="N6" s="55"/>
      <c r="O6" s="55"/>
      <c r="P6" s="55" t="s">
        <v>74</v>
      </c>
      <c r="Q6" s="55" t="s">
        <v>75</v>
      </c>
      <c r="R6" s="55"/>
      <c r="S6" s="55"/>
      <c r="T6" s="55" t="s">
        <v>74</v>
      </c>
      <c r="U6" s="55" t="s">
        <v>75</v>
      </c>
    </row>
    <row r="7" spans="1:21" x14ac:dyDescent="0.2">
      <c r="A7" s="56">
        <v>1</v>
      </c>
      <c r="B7" s="45" t="s">
        <v>77</v>
      </c>
      <c r="C7" s="56" t="s">
        <v>20</v>
      </c>
      <c r="D7" s="39">
        <v>10</v>
      </c>
      <c r="E7" s="45">
        <v>10</v>
      </c>
      <c r="F7" s="39"/>
      <c r="G7" s="45"/>
      <c r="H7" s="39">
        <v>9</v>
      </c>
      <c r="I7" s="45">
        <v>8</v>
      </c>
      <c r="J7" s="57"/>
      <c r="K7" s="45"/>
      <c r="L7" s="57"/>
      <c r="M7" s="45">
        <v>4.8</v>
      </c>
      <c r="N7" s="57"/>
      <c r="O7" s="58"/>
      <c r="P7" s="59">
        <v>7.6</v>
      </c>
      <c r="Q7" s="45">
        <v>5.3</v>
      </c>
      <c r="R7" s="39"/>
      <c r="S7" s="45"/>
      <c r="T7" s="1">
        <f>D7+F7+H7+J7+L7+N7+P7+R7</f>
        <v>26.6</v>
      </c>
      <c r="U7" s="45">
        <f>E7+G7+I7+K7+M7+O7+Q7+S7</f>
        <v>28.1</v>
      </c>
    </row>
    <row r="8" spans="1:21" x14ac:dyDescent="0.2">
      <c r="A8" s="18">
        <v>2</v>
      </c>
      <c r="B8" s="21" t="s">
        <v>474</v>
      </c>
      <c r="C8" s="18" t="s">
        <v>22</v>
      </c>
      <c r="D8" s="39"/>
      <c r="E8" s="21">
        <v>1</v>
      </c>
      <c r="F8" s="39"/>
      <c r="G8" s="21"/>
      <c r="H8" s="39"/>
      <c r="I8" s="21">
        <v>2</v>
      </c>
      <c r="J8" s="57"/>
      <c r="K8" s="21"/>
      <c r="L8" s="57"/>
      <c r="M8" s="21"/>
      <c r="N8" s="57"/>
      <c r="O8" s="60"/>
      <c r="P8" s="61"/>
      <c r="Q8" s="21">
        <v>2</v>
      </c>
      <c r="R8" s="39"/>
      <c r="S8" s="21"/>
      <c r="T8" s="1">
        <f t="shared" ref="T8:T17" si="0">D8+F8+H8+J8+L8+N8+P8+R8</f>
        <v>0</v>
      </c>
      <c r="U8" s="21">
        <f t="shared" ref="U8:U17" si="1">E8+G8+I8+K8+M8+O8+Q8+S8</f>
        <v>5</v>
      </c>
    </row>
    <row r="9" spans="1:21" x14ac:dyDescent="0.2">
      <c r="A9" s="18"/>
      <c r="B9" s="21"/>
      <c r="C9" s="18" t="s">
        <v>21</v>
      </c>
      <c r="D9" s="39"/>
      <c r="E9" s="21">
        <v>3.2</v>
      </c>
      <c r="F9" s="39"/>
      <c r="G9" s="21"/>
      <c r="H9" s="39"/>
      <c r="I9" s="21">
        <v>4</v>
      </c>
      <c r="J9" s="57"/>
      <c r="K9" s="21"/>
      <c r="L9" s="57"/>
      <c r="M9" s="21"/>
      <c r="N9" s="57"/>
      <c r="O9" s="60"/>
      <c r="P9" s="61"/>
      <c r="Q9" s="21">
        <v>4</v>
      </c>
      <c r="R9" s="39"/>
      <c r="S9" s="21"/>
      <c r="T9" s="1">
        <f t="shared" si="0"/>
        <v>0</v>
      </c>
      <c r="U9" s="21">
        <f t="shared" si="1"/>
        <v>11.2</v>
      </c>
    </row>
    <row r="10" spans="1:21" x14ac:dyDescent="0.2">
      <c r="A10" s="18">
        <v>3</v>
      </c>
      <c r="B10" s="21" t="s">
        <v>73</v>
      </c>
      <c r="C10" s="18"/>
      <c r="D10" s="39"/>
      <c r="E10" s="21"/>
      <c r="F10" s="39"/>
      <c r="G10" s="21"/>
      <c r="H10" s="39"/>
      <c r="I10" s="21"/>
      <c r="J10" s="39"/>
      <c r="K10" s="21"/>
      <c r="L10" s="57"/>
      <c r="M10" s="21"/>
      <c r="N10" s="39"/>
      <c r="O10" s="21"/>
      <c r="P10" s="61"/>
      <c r="Q10" s="21"/>
      <c r="R10" s="39"/>
      <c r="S10" s="21"/>
      <c r="T10" s="1">
        <f t="shared" si="0"/>
        <v>0</v>
      </c>
      <c r="U10" s="21">
        <f t="shared" si="1"/>
        <v>0</v>
      </c>
    </row>
    <row r="11" spans="1:21" x14ac:dyDescent="0.2">
      <c r="A11" s="18"/>
      <c r="B11" s="21" t="s">
        <v>147</v>
      </c>
      <c r="C11" s="18" t="s">
        <v>20</v>
      </c>
      <c r="D11" s="39">
        <v>32</v>
      </c>
      <c r="E11" s="21">
        <v>27</v>
      </c>
      <c r="F11" s="39"/>
      <c r="G11" s="21"/>
      <c r="H11" s="39">
        <v>15</v>
      </c>
      <c r="I11" s="21">
        <v>15</v>
      </c>
      <c r="J11" s="39"/>
      <c r="K11" s="21"/>
      <c r="L11" s="57">
        <v>17</v>
      </c>
      <c r="M11" s="21">
        <v>17</v>
      </c>
      <c r="N11" s="39"/>
      <c r="O11" s="21"/>
      <c r="P11" s="61">
        <v>19.3</v>
      </c>
      <c r="Q11" s="21">
        <v>17</v>
      </c>
      <c r="R11" s="39"/>
      <c r="S11" s="21"/>
      <c r="T11" s="1">
        <f t="shared" si="0"/>
        <v>83.3</v>
      </c>
      <c r="U11" s="21">
        <f t="shared" si="1"/>
        <v>76</v>
      </c>
    </row>
    <row r="12" spans="1:21" x14ac:dyDescent="0.2">
      <c r="A12" s="18"/>
      <c r="B12" s="21" t="s">
        <v>146</v>
      </c>
      <c r="C12" s="18" t="s">
        <v>20</v>
      </c>
      <c r="D12" s="39">
        <v>12.8</v>
      </c>
      <c r="E12" s="21">
        <v>8.5</v>
      </c>
      <c r="F12" s="39"/>
      <c r="G12" s="21"/>
      <c r="H12" s="39">
        <v>10.8</v>
      </c>
      <c r="I12" s="21">
        <v>7.5</v>
      </c>
      <c r="J12" s="39"/>
      <c r="K12" s="21"/>
      <c r="L12" s="57"/>
      <c r="M12" s="21"/>
      <c r="N12" s="39"/>
      <c r="O12" s="21"/>
      <c r="P12" s="61">
        <v>14.8</v>
      </c>
      <c r="Q12" s="21">
        <v>7.2</v>
      </c>
      <c r="R12" s="39"/>
      <c r="S12" s="21"/>
      <c r="T12" s="1">
        <f t="shared" si="0"/>
        <v>38.400000000000006</v>
      </c>
      <c r="U12" s="21">
        <f t="shared" si="1"/>
        <v>23.2</v>
      </c>
    </row>
    <row r="13" spans="1:21" x14ac:dyDescent="0.2">
      <c r="A13" s="18"/>
      <c r="B13" s="21"/>
      <c r="C13" s="18"/>
      <c r="D13" s="39"/>
      <c r="E13" s="21"/>
      <c r="F13" s="39"/>
      <c r="G13" s="21"/>
      <c r="H13" s="39"/>
      <c r="I13" s="21"/>
      <c r="J13" s="39"/>
      <c r="K13" s="21"/>
      <c r="L13" s="57"/>
      <c r="M13" s="21"/>
      <c r="N13" s="39"/>
      <c r="O13" s="21"/>
      <c r="P13" s="61"/>
      <c r="Q13" s="21"/>
      <c r="R13" s="39"/>
      <c r="S13" s="21"/>
      <c r="U13" s="21"/>
    </row>
    <row r="14" spans="1:21" x14ac:dyDescent="0.2">
      <c r="A14" s="18"/>
      <c r="B14" s="21"/>
      <c r="C14" s="18"/>
      <c r="D14" s="39"/>
      <c r="E14" s="21"/>
      <c r="F14" s="39"/>
      <c r="G14" s="21"/>
      <c r="H14" s="39"/>
      <c r="I14" s="21"/>
      <c r="J14" s="39"/>
      <c r="K14" s="21"/>
      <c r="L14" s="57"/>
      <c r="M14" s="21"/>
      <c r="N14" s="39"/>
      <c r="O14" s="21"/>
      <c r="P14" s="61"/>
      <c r="Q14" s="21"/>
      <c r="R14" s="39"/>
      <c r="S14" s="21"/>
      <c r="U14" s="21"/>
    </row>
    <row r="15" spans="1:21" x14ac:dyDescent="0.2">
      <c r="A15" s="18">
        <v>4</v>
      </c>
      <c r="B15" s="21" t="s">
        <v>143</v>
      </c>
      <c r="C15" s="18" t="s">
        <v>21</v>
      </c>
      <c r="D15" s="39"/>
      <c r="E15" s="21">
        <v>12.3</v>
      </c>
      <c r="F15" s="39"/>
      <c r="G15" s="21"/>
      <c r="H15" s="39"/>
      <c r="I15" s="21">
        <v>10</v>
      </c>
      <c r="J15" s="39"/>
      <c r="K15" s="21"/>
      <c r="L15" s="57"/>
      <c r="M15" s="21">
        <v>5.2</v>
      </c>
      <c r="N15" s="39"/>
      <c r="O15" s="21"/>
      <c r="P15" s="61"/>
      <c r="Q15" s="21">
        <v>9.25</v>
      </c>
      <c r="R15" s="39"/>
      <c r="S15" s="21"/>
      <c r="T15" s="1">
        <f t="shared" si="0"/>
        <v>0</v>
      </c>
      <c r="U15" s="21">
        <f t="shared" si="1"/>
        <v>36.75</v>
      </c>
    </row>
    <row r="16" spans="1:21" x14ac:dyDescent="0.2">
      <c r="A16" s="18">
        <v>5</v>
      </c>
      <c r="B16" s="21" t="s">
        <v>142</v>
      </c>
      <c r="C16" s="18" t="s">
        <v>20</v>
      </c>
      <c r="D16" s="39"/>
      <c r="E16" s="21">
        <v>5</v>
      </c>
      <c r="F16" s="39"/>
      <c r="G16" s="21"/>
      <c r="H16" s="39"/>
      <c r="I16" s="21">
        <v>5</v>
      </c>
      <c r="J16" s="39"/>
      <c r="K16" s="21"/>
      <c r="L16" s="57"/>
      <c r="M16" s="21">
        <v>2</v>
      </c>
      <c r="N16" s="39"/>
      <c r="O16" s="21"/>
      <c r="P16" s="61"/>
      <c r="Q16" s="21">
        <v>4.4000000000000004</v>
      </c>
      <c r="R16" s="39"/>
      <c r="S16" s="21"/>
      <c r="T16" s="1">
        <f t="shared" si="0"/>
        <v>0</v>
      </c>
      <c r="U16" s="21">
        <f t="shared" si="1"/>
        <v>16.399999999999999</v>
      </c>
    </row>
    <row r="17" spans="1:22" x14ac:dyDescent="0.2">
      <c r="A17" s="18"/>
      <c r="B17" s="21" t="s">
        <v>482</v>
      </c>
      <c r="C17" s="18"/>
      <c r="D17" s="39"/>
      <c r="E17" s="21">
        <f>E16+E15*0.2</f>
        <v>7.4600000000000009</v>
      </c>
      <c r="F17" s="39"/>
      <c r="G17" s="21"/>
      <c r="H17" s="39"/>
      <c r="I17" s="21">
        <f>I16+I15*0.2</f>
        <v>7</v>
      </c>
      <c r="J17" s="39"/>
      <c r="K17" s="21"/>
      <c r="L17" s="57"/>
      <c r="M17" s="21">
        <f>M16+M15*0.2</f>
        <v>3.04</v>
      </c>
      <c r="N17" s="39"/>
      <c r="O17" s="21"/>
      <c r="P17" s="61"/>
      <c r="Q17" s="21">
        <f>Q16+Q15*0.2</f>
        <v>6.25</v>
      </c>
      <c r="R17" s="39"/>
      <c r="S17" s="21"/>
      <c r="T17" s="1">
        <f t="shared" si="0"/>
        <v>0</v>
      </c>
      <c r="U17" s="21">
        <f t="shared" si="1"/>
        <v>23.75</v>
      </c>
    </row>
    <row r="18" spans="1:22" x14ac:dyDescent="0.2">
      <c r="A18" s="62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</row>
    <row r="19" spans="1:22" x14ac:dyDescent="0.2">
      <c r="A19" s="55" t="s">
        <v>6</v>
      </c>
      <c r="B19" s="55" t="s">
        <v>78</v>
      </c>
      <c r="C19" s="55"/>
      <c r="D19" s="55" t="s">
        <v>22</v>
      </c>
      <c r="E19" s="55" t="s">
        <v>21</v>
      </c>
      <c r="F19" s="55"/>
      <c r="G19" s="55"/>
      <c r="H19" s="55" t="s">
        <v>22</v>
      </c>
      <c r="I19" s="55" t="s">
        <v>21</v>
      </c>
      <c r="J19" s="55"/>
      <c r="K19" s="55"/>
      <c r="L19" s="55" t="s">
        <v>22</v>
      </c>
      <c r="M19" s="55" t="s">
        <v>21</v>
      </c>
      <c r="N19" s="55"/>
      <c r="O19" s="55"/>
      <c r="P19" s="55" t="s">
        <v>22</v>
      </c>
      <c r="Q19" s="55" t="s">
        <v>21</v>
      </c>
      <c r="R19" s="55"/>
      <c r="S19" s="55"/>
      <c r="T19" s="55" t="s">
        <v>22</v>
      </c>
      <c r="U19" s="55" t="s">
        <v>21</v>
      </c>
    </row>
    <row r="20" spans="1:22" x14ac:dyDescent="0.2">
      <c r="A20" s="18"/>
      <c r="B20" s="21" t="s">
        <v>472</v>
      </c>
      <c r="C20" s="18"/>
      <c r="D20" s="18"/>
      <c r="E20" s="18">
        <v>11</v>
      </c>
      <c r="F20" s="18"/>
      <c r="G20" s="21"/>
      <c r="H20" s="18"/>
      <c r="I20" s="18">
        <v>9</v>
      </c>
      <c r="K20" s="21"/>
      <c r="M20" s="21"/>
      <c r="O20" s="21"/>
      <c r="Q20" s="21">
        <v>10.7</v>
      </c>
      <c r="R20" s="18"/>
      <c r="S20" s="18"/>
      <c r="T20" s="1">
        <f>D20+F20+H20+J20+L20+N20+P20+R20</f>
        <v>0</v>
      </c>
      <c r="U20" s="21">
        <f>E20+G20+I20+K20+M20+O20+Q20+S20</f>
        <v>30.7</v>
      </c>
    </row>
    <row r="21" spans="1:22" x14ac:dyDescent="0.2">
      <c r="A21" s="18"/>
      <c r="B21" s="21" t="s">
        <v>473</v>
      </c>
      <c r="C21" s="18"/>
      <c r="D21" s="18">
        <v>1</v>
      </c>
      <c r="E21" s="18">
        <v>3.2</v>
      </c>
      <c r="F21" s="18"/>
      <c r="G21" s="21"/>
      <c r="H21" s="18">
        <v>2</v>
      </c>
      <c r="I21" s="18">
        <v>4</v>
      </c>
      <c r="K21" s="21"/>
      <c r="M21" s="21"/>
      <c r="O21" s="21"/>
      <c r="P21" s="1">
        <v>2</v>
      </c>
      <c r="Q21" s="21">
        <v>4</v>
      </c>
      <c r="R21" s="18"/>
      <c r="S21" s="18"/>
      <c r="T21" s="1">
        <f t="shared" ref="T21:T27" si="2">D21+F21+H21+J21+L21+N21+P21+R21</f>
        <v>5</v>
      </c>
      <c r="U21" s="21">
        <f t="shared" ref="U21:U23" si="3">E21+G21+I21+K21+M21+O21+Q21+S21</f>
        <v>11.2</v>
      </c>
    </row>
    <row r="22" spans="1:22" x14ac:dyDescent="0.2">
      <c r="A22" s="18"/>
      <c r="B22" s="21" t="s">
        <v>484</v>
      </c>
      <c r="C22" s="18"/>
      <c r="D22" s="18"/>
      <c r="E22" s="18">
        <v>5.4</v>
      </c>
      <c r="F22" s="18"/>
      <c r="G22" s="21"/>
      <c r="H22" s="18"/>
      <c r="I22" s="18"/>
      <c r="K22" s="21"/>
      <c r="M22" s="21"/>
      <c r="O22" s="21"/>
      <c r="Q22" s="21">
        <v>9</v>
      </c>
      <c r="R22" s="18"/>
      <c r="S22" s="18"/>
      <c r="T22" s="1">
        <f t="shared" si="2"/>
        <v>0</v>
      </c>
      <c r="U22" s="21">
        <f t="shared" si="3"/>
        <v>14.4</v>
      </c>
    </row>
    <row r="23" spans="1:22" x14ac:dyDescent="0.2">
      <c r="A23" s="18"/>
      <c r="B23" s="21" t="s">
        <v>76</v>
      </c>
      <c r="C23" s="18"/>
      <c r="D23" s="18">
        <v>3</v>
      </c>
      <c r="E23" s="18">
        <v>5.7</v>
      </c>
      <c r="F23" s="18"/>
      <c r="G23" s="18"/>
      <c r="H23" s="18">
        <v>4</v>
      </c>
      <c r="I23" s="18">
        <v>8</v>
      </c>
      <c r="K23" s="21"/>
      <c r="M23" s="21"/>
      <c r="N23" s="62"/>
      <c r="O23" s="21"/>
      <c r="P23" s="57">
        <v>7</v>
      </c>
      <c r="Q23" s="21">
        <v>13</v>
      </c>
      <c r="R23" s="18"/>
      <c r="S23" s="18"/>
      <c r="T23" s="1">
        <f t="shared" si="2"/>
        <v>14</v>
      </c>
      <c r="U23" s="21">
        <f t="shared" si="3"/>
        <v>26.7</v>
      </c>
    </row>
    <row r="24" spans="1:22" x14ac:dyDescent="0.2">
      <c r="A24" s="18"/>
      <c r="B24" s="21"/>
      <c r="C24" s="18"/>
      <c r="D24" s="18"/>
      <c r="E24" s="18"/>
      <c r="F24" s="18"/>
      <c r="G24" s="18"/>
      <c r="H24" s="18"/>
      <c r="I24" s="18"/>
      <c r="K24" s="21"/>
      <c r="M24" s="21"/>
      <c r="N24" s="62"/>
      <c r="O24" s="21"/>
      <c r="Q24" s="21"/>
      <c r="R24" s="18"/>
      <c r="S24" s="18"/>
      <c r="U24" s="21"/>
    </row>
    <row r="25" spans="1:22" x14ac:dyDescent="0.2">
      <c r="A25" s="18"/>
      <c r="B25" s="21" t="s">
        <v>485</v>
      </c>
      <c r="C25" s="18" t="s">
        <v>22</v>
      </c>
      <c r="D25" s="18"/>
      <c r="E25" s="18"/>
      <c r="F25" s="18"/>
      <c r="G25" s="18"/>
      <c r="H25" s="18">
        <v>2</v>
      </c>
      <c r="I25" s="18"/>
      <c r="K25" s="21"/>
      <c r="M25" s="21"/>
      <c r="N25" s="62"/>
      <c r="O25" s="21"/>
      <c r="P25" s="1">
        <v>2</v>
      </c>
      <c r="Q25" s="21"/>
      <c r="R25" s="18"/>
      <c r="S25" s="18"/>
      <c r="U25" s="21"/>
    </row>
    <row r="26" spans="1:22" x14ac:dyDescent="0.2">
      <c r="A26" s="18"/>
      <c r="B26" s="21" t="s">
        <v>486</v>
      </c>
      <c r="C26" s="18"/>
      <c r="D26" s="18">
        <v>2</v>
      </c>
      <c r="E26" s="18"/>
      <c r="F26" s="18"/>
      <c r="G26" s="18"/>
      <c r="H26" s="18">
        <v>3</v>
      </c>
      <c r="I26" s="18"/>
      <c r="K26" s="21"/>
      <c r="M26" s="21"/>
      <c r="N26" s="62"/>
      <c r="O26" s="21"/>
      <c r="P26" s="1">
        <v>3</v>
      </c>
      <c r="Q26" s="21"/>
      <c r="R26" s="18"/>
      <c r="S26" s="18"/>
      <c r="T26" s="1">
        <f t="shared" si="2"/>
        <v>8</v>
      </c>
      <c r="U26" s="21"/>
    </row>
    <row r="27" spans="1:22" x14ac:dyDescent="0.2">
      <c r="A27" s="18"/>
      <c r="B27" s="21" t="s">
        <v>487</v>
      </c>
      <c r="C27" s="18"/>
      <c r="D27" s="18">
        <v>1</v>
      </c>
      <c r="E27" s="18"/>
      <c r="F27" s="18"/>
      <c r="G27" s="18"/>
      <c r="H27" s="18"/>
      <c r="I27" s="18"/>
      <c r="K27" s="21"/>
      <c r="M27" s="21"/>
      <c r="N27" s="62"/>
      <c r="O27" s="21"/>
      <c r="P27" s="1">
        <v>3</v>
      </c>
      <c r="Q27" s="21"/>
      <c r="R27" s="18"/>
      <c r="S27" s="18"/>
      <c r="T27" s="1">
        <f t="shared" si="2"/>
        <v>4</v>
      </c>
      <c r="U27" s="21"/>
    </row>
    <row r="28" spans="1:22" x14ac:dyDescent="0.2">
      <c r="A28" s="18"/>
      <c r="B28" s="21"/>
      <c r="C28" s="18"/>
      <c r="D28" s="18"/>
      <c r="E28" s="18"/>
      <c r="F28" s="18"/>
      <c r="G28" s="18"/>
      <c r="H28" s="18"/>
      <c r="I28" s="18"/>
      <c r="K28" s="21"/>
      <c r="M28" s="21"/>
      <c r="N28" s="62"/>
      <c r="O28" s="21"/>
      <c r="Q28" s="21"/>
      <c r="R28" s="18"/>
      <c r="S28" s="18"/>
      <c r="U28" s="21"/>
    </row>
    <row r="29" spans="1:22" x14ac:dyDescent="0.2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</row>
    <row r="30" spans="1:22" x14ac:dyDescent="0.2">
      <c r="A30" s="62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</row>
    <row r="31" spans="1:22" x14ac:dyDescent="0.2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</row>
    <row r="32" spans="1:22" x14ac:dyDescent="0.2">
      <c r="B32" s="1" t="s">
        <v>79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"/>
  <sheetViews>
    <sheetView workbookViewId="0">
      <selection activeCell="AA32" sqref="AA32"/>
    </sheetView>
  </sheetViews>
  <sheetFormatPr defaultColWidth="6.140625" defaultRowHeight="12" x14ac:dyDescent="0.2"/>
  <cols>
    <col min="1" max="1" width="3.28515625" style="41" customWidth="1"/>
    <col min="2" max="2" width="12" style="41" customWidth="1"/>
    <col min="3" max="3" width="6.140625" style="41" customWidth="1"/>
    <col min="4" max="4" width="6.28515625" style="41" customWidth="1"/>
    <col min="5" max="5" width="4.7109375" style="41" customWidth="1"/>
    <col min="6" max="7" width="6.7109375" style="1" customWidth="1"/>
    <col min="8" max="8" width="7.85546875" style="41" customWidth="1"/>
    <col min="9" max="9" width="5.42578125" style="41" bestFit="1" customWidth="1"/>
    <col min="10" max="10" width="6.7109375" style="1" customWidth="1"/>
    <col min="11" max="11" width="7.28515625" style="41" customWidth="1"/>
    <col min="12" max="12" width="6.140625" style="41" customWidth="1"/>
    <col min="13" max="13" width="5.140625" style="41" customWidth="1"/>
    <col min="14" max="14" width="5.5703125" style="41" customWidth="1"/>
    <col min="15" max="15" width="5.7109375" style="41" customWidth="1"/>
    <col min="16" max="16" width="4.7109375" style="41" customWidth="1"/>
    <col min="17" max="17" width="9.28515625" style="41" customWidth="1"/>
    <col min="18" max="18" width="8.85546875" style="41" customWidth="1"/>
    <col min="19" max="19" width="5.140625" style="41" customWidth="1"/>
    <col min="20" max="20" width="6.85546875" style="41" customWidth="1"/>
    <col min="21" max="251" width="8.85546875" style="41" customWidth="1"/>
    <col min="252" max="252" width="4.140625" style="41" bestFit="1" customWidth="1"/>
    <col min="253" max="253" width="10.7109375" style="41" customWidth="1"/>
    <col min="254" max="254" width="6.140625" style="41"/>
    <col min="255" max="255" width="4.140625" style="41" bestFit="1" customWidth="1"/>
    <col min="256" max="256" width="16.28515625" style="41" customWidth="1"/>
    <col min="257" max="257" width="16" style="41" customWidth="1"/>
    <col min="258" max="258" width="13.7109375" style="41" customWidth="1"/>
    <col min="259" max="259" width="18.85546875" style="41" customWidth="1"/>
    <col min="260" max="260" width="14.7109375" style="41" customWidth="1"/>
    <col min="261" max="261" width="5.7109375" style="41" customWidth="1"/>
    <col min="262" max="262" width="4.42578125" style="41" customWidth="1"/>
    <col min="263" max="263" width="12.140625" style="41" customWidth="1"/>
    <col min="264" max="264" width="7.28515625" style="41" customWidth="1"/>
    <col min="265" max="265" width="9.7109375" style="41" bestFit="1" customWidth="1"/>
    <col min="266" max="267" width="7.42578125" style="41" customWidth="1"/>
    <col min="268" max="268" width="8.42578125" style="41" customWidth="1"/>
    <col min="269" max="270" width="8.28515625" style="41" customWidth="1"/>
    <col min="271" max="272" width="8.85546875" style="41" customWidth="1"/>
    <col min="273" max="273" width="9.42578125" style="41" customWidth="1"/>
    <col min="274" max="274" width="11.7109375" style="41" customWidth="1"/>
    <col min="275" max="275" width="9.140625" style="41" customWidth="1"/>
    <col min="276" max="276" width="7.7109375" style="41" customWidth="1"/>
    <col min="277" max="507" width="8.85546875" style="41" customWidth="1"/>
    <col min="508" max="508" width="4.140625" style="41" bestFit="1" customWidth="1"/>
    <col min="509" max="509" width="10.7109375" style="41" customWidth="1"/>
    <col min="510" max="510" width="6.140625" style="41"/>
    <col min="511" max="511" width="4.140625" style="41" bestFit="1" customWidth="1"/>
    <col min="512" max="512" width="16.28515625" style="41" customWidth="1"/>
    <col min="513" max="513" width="16" style="41" customWidth="1"/>
    <col min="514" max="514" width="13.7109375" style="41" customWidth="1"/>
    <col min="515" max="515" width="18.85546875" style="41" customWidth="1"/>
    <col min="516" max="516" width="14.7109375" style="41" customWidth="1"/>
    <col min="517" max="517" width="5.7109375" style="41" customWidth="1"/>
    <col min="518" max="518" width="4.42578125" style="41" customWidth="1"/>
    <col min="519" max="519" width="12.140625" style="41" customWidth="1"/>
    <col min="520" max="520" width="7.28515625" style="41" customWidth="1"/>
    <col min="521" max="521" width="9.7109375" style="41" bestFit="1" customWidth="1"/>
    <col min="522" max="523" width="7.42578125" style="41" customWidth="1"/>
    <col min="524" max="524" width="8.42578125" style="41" customWidth="1"/>
    <col min="525" max="526" width="8.28515625" style="41" customWidth="1"/>
    <col min="527" max="528" width="8.85546875" style="41" customWidth="1"/>
    <col min="529" max="529" width="9.42578125" style="41" customWidth="1"/>
    <col min="530" max="530" width="11.7109375" style="41" customWidth="1"/>
    <col min="531" max="531" width="9.140625" style="41" customWidth="1"/>
    <col min="532" max="532" width="7.7109375" style="41" customWidth="1"/>
    <col min="533" max="763" width="8.85546875" style="41" customWidth="1"/>
    <col min="764" max="764" width="4.140625" style="41" bestFit="1" customWidth="1"/>
    <col min="765" max="765" width="10.7109375" style="41" customWidth="1"/>
    <col min="766" max="766" width="6.140625" style="41"/>
    <col min="767" max="767" width="4.140625" style="41" bestFit="1" customWidth="1"/>
    <col min="768" max="768" width="16.28515625" style="41" customWidth="1"/>
    <col min="769" max="769" width="16" style="41" customWidth="1"/>
    <col min="770" max="770" width="13.7109375" style="41" customWidth="1"/>
    <col min="771" max="771" width="18.85546875" style="41" customWidth="1"/>
    <col min="772" max="772" width="14.7109375" style="41" customWidth="1"/>
    <col min="773" max="773" width="5.7109375" style="41" customWidth="1"/>
    <col min="774" max="774" width="4.42578125" style="41" customWidth="1"/>
    <col min="775" max="775" width="12.140625" style="41" customWidth="1"/>
    <col min="776" max="776" width="7.28515625" style="41" customWidth="1"/>
    <col min="777" max="777" width="9.7109375" style="41" bestFit="1" customWidth="1"/>
    <col min="778" max="779" width="7.42578125" style="41" customWidth="1"/>
    <col min="780" max="780" width="8.42578125" style="41" customWidth="1"/>
    <col min="781" max="782" width="8.28515625" style="41" customWidth="1"/>
    <col min="783" max="784" width="8.85546875" style="41" customWidth="1"/>
    <col min="785" max="785" width="9.42578125" style="41" customWidth="1"/>
    <col min="786" max="786" width="11.7109375" style="41" customWidth="1"/>
    <col min="787" max="787" width="9.140625" style="41" customWidth="1"/>
    <col min="788" max="788" width="7.7109375" style="41" customWidth="1"/>
    <col min="789" max="1019" width="8.85546875" style="41" customWidth="1"/>
    <col min="1020" max="1020" width="4.140625" style="41" bestFit="1" customWidth="1"/>
    <col min="1021" max="1021" width="10.7109375" style="41" customWidth="1"/>
    <col min="1022" max="1022" width="6.140625" style="41"/>
    <col min="1023" max="1023" width="4.140625" style="41" bestFit="1" customWidth="1"/>
    <col min="1024" max="1024" width="16.28515625" style="41" customWidth="1"/>
    <col min="1025" max="1025" width="16" style="41" customWidth="1"/>
    <col min="1026" max="1026" width="13.7109375" style="41" customWidth="1"/>
    <col min="1027" max="1027" width="18.85546875" style="41" customWidth="1"/>
    <col min="1028" max="1028" width="14.7109375" style="41" customWidth="1"/>
    <col min="1029" max="1029" width="5.7109375" style="41" customWidth="1"/>
    <col min="1030" max="1030" width="4.42578125" style="41" customWidth="1"/>
    <col min="1031" max="1031" width="12.140625" style="41" customWidth="1"/>
    <col min="1032" max="1032" width="7.28515625" style="41" customWidth="1"/>
    <col min="1033" max="1033" width="9.7109375" style="41" bestFit="1" customWidth="1"/>
    <col min="1034" max="1035" width="7.42578125" style="41" customWidth="1"/>
    <col min="1036" max="1036" width="8.42578125" style="41" customWidth="1"/>
    <col min="1037" max="1038" width="8.28515625" style="41" customWidth="1"/>
    <col min="1039" max="1040" width="8.85546875" style="41" customWidth="1"/>
    <col min="1041" max="1041" width="9.42578125" style="41" customWidth="1"/>
    <col min="1042" max="1042" width="11.7109375" style="41" customWidth="1"/>
    <col min="1043" max="1043" width="9.140625" style="41" customWidth="1"/>
    <col min="1044" max="1044" width="7.7109375" style="41" customWidth="1"/>
    <col min="1045" max="1275" width="8.85546875" style="41" customWidth="1"/>
    <col min="1276" max="1276" width="4.140625" style="41" bestFit="1" customWidth="1"/>
    <col min="1277" max="1277" width="10.7109375" style="41" customWidth="1"/>
    <col min="1278" max="1278" width="6.140625" style="41"/>
    <col min="1279" max="1279" width="4.140625" style="41" bestFit="1" customWidth="1"/>
    <col min="1280" max="1280" width="16.28515625" style="41" customWidth="1"/>
    <col min="1281" max="1281" width="16" style="41" customWidth="1"/>
    <col min="1282" max="1282" width="13.7109375" style="41" customWidth="1"/>
    <col min="1283" max="1283" width="18.85546875" style="41" customWidth="1"/>
    <col min="1284" max="1284" width="14.7109375" style="41" customWidth="1"/>
    <col min="1285" max="1285" width="5.7109375" style="41" customWidth="1"/>
    <col min="1286" max="1286" width="4.42578125" style="41" customWidth="1"/>
    <col min="1287" max="1287" width="12.140625" style="41" customWidth="1"/>
    <col min="1288" max="1288" width="7.28515625" style="41" customWidth="1"/>
    <col min="1289" max="1289" width="9.7109375" style="41" bestFit="1" customWidth="1"/>
    <col min="1290" max="1291" width="7.42578125" style="41" customWidth="1"/>
    <col min="1292" max="1292" width="8.42578125" style="41" customWidth="1"/>
    <col min="1293" max="1294" width="8.28515625" style="41" customWidth="1"/>
    <col min="1295" max="1296" width="8.85546875" style="41" customWidth="1"/>
    <col min="1297" max="1297" width="9.42578125" style="41" customWidth="1"/>
    <col min="1298" max="1298" width="11.7109375" style="41" customWidth="1"/>
    <col min="1299" max="1299" width="9.140625" style="41" customWidth="1"/>
    <col min="1300" max="1300" width="7.7109375" style="41" customWidth="1"/>
    <col min="1301" max="1531" width="8.85546875" style="41" customWidth="1"/>
    <col min="1532" max="1532" width="4.140625" style="41" bestFit="1" customWidth="1"/>
    <col min="1533" max="1533" width="10.7109375" style="41" customWidth="1"/>
    <col min="1534" max="1534" width="6.140625" style="41"/>
    <col min="1535" max="1535" width="4.140625" style="41" bestFit="1" customWidth="1"/>
    <col min="1536" max="1536" width="16.28515625" style="41" customWidth="1"/>
    <col min="1537" max="1537" width="16" style="41" customWidth="1"/>
    <col min="1538" max="1538" width="13.7109375" style="41" customWidth="1"/>
    <col min="1539" max="1539" width="18.85546875" style="41" customWidth="1"/>
    <col min="1540" max="1540" width="14.7109375" style="41" customWidth="1"/>
    <col min="1541" max="1541" width="5.7109375" style="41" customWidth="1"/>
    <col min="1542" max="1542" width="4.42578125" style="41" customWidth="1"/>
    <col min="1543" max="1543" width="12.140625" style="41" customWidth="1"/>
    <col min="1544" max="1544" width="7.28515625" style="41" customWidth="1"/>
    <col min="1545" max="1545" width="9.7109375" style="41" bestFit="1" customWidth="1"/>
    <col min="1546" max="1547" width="7.42578125" style="41" customWidth="1"/>
    <col min="1548" max="1548" width="8.42578125" style="41" customWidth="1"/>
    <col min="1549" max="1550" width="8.28515625" style="41" customWidth="1"/>
    <col min="1551" max="1552" width="8.85546875" style="41" customWidth="1"/>
    <col min="1553" max="1553" width="9.42578125" style="41" customWidth="1"/>
    <col min="1554" max="1554" width="11.7109375" style="41" customWidth="1"/>
    <col min="1555" max="1555" width="9.140625" style="41" customWidth="1"/>
    <col min="1556" max="1556" width="7.7109375" style="41" customWidth="1"/>
    <col min="1557" max="1787" width="8.85546875" style="41" customWidth="1"/>
    <col min="1788" max="1788" width="4.140625" style="41" bestFit="1" customWidth="1"/>
    <col min="1789" max="1789" width="10.7109375" style="41" customWidth="1"/>
    <col min="1790" max="1790" width="6.140625" style="41"/>
    <col min="1791" max="1791" width="4.140625" style="41" bestFit="1" customWidth="1"/>
    <col min="1792" max="1792" width="16.28515625" style="41" customWidth="1"/>
    <col min="1793" max="1793" width="16" style="41" customWidth="1"/>
    <col min="1794" max="1794" width="13.7109375" style="41" customWidth="1"/>
    <col min="1795" max="1795" width="18.85546875" style="41" customWidth="1"/>
    <col min="1796" max="1796" width="14.7109375" style="41" customWidth="1"/>
    <col min="1797" max="1797" width="5.7109375" style="41" customWidth="1"/>
    <col min="1798" max="1798" width="4.42578125" style="41" customWidth="1"/>
    <col min="1799" max="1799" width="12.140625" style="41" customWidth="1"/>
    <col min="1800" max="1800" width="7.28515625" style="41" customWidth="1"/>
    <col min="1801" max="1801" width="9.7109375" style="41" bestFit="1" customWidth="1"/>
    <col min="1802" max="1803" width="7.42578125" style="41" customWidth="1"/>
    <col min="1804" max="1804" width="8.42578125" style="41" customWidth="1"/>
    <col min="1805" max="1806" width="8.28515625" style="41" customWidth="1"/>
    <col min="1807" max="1808" width="8.85546875" style="41" customWidth="1"/>
    <col min="1809" max="1809" width="9.42578125" style="41" customWidth="1"/>
    <col min="1810" max="1810" width="11.7109375" style="41" customWidth="1"/>
    <col min="1811" max="1811" width="9.140625" style="41" customWidth="1"/>
    <col min="1812" max="1812" width="7.7109375" style="41" customWidth="1"/>
    <col min="1813" max="2043" width="8.85546875" style="41" customWidth="1"/>
    <col min="2044" max="2044" width="4.140625" style="41" bestFit="1" customWidth="1"/>
    <col min="2045" max="2045" width="10.7109375" style="41" customWidth="1"/>
    <col min="2046" max="2046" width="6.140625" style="41"/>
    <col min="2047" max="2047" width="4.140625" style="41" bestFit="1" customWidth="1"/>
    <col min="2048" max="2048" width="16.28515625" style="41" customWidth="1"/>
    <col min="2049" max="2049" width="16" style="41" customWidth="1"/>
    <col min="2050" max="2050" width="13.7109375" style="41" customWidth="1"/>
    <col min="2051" max="2051" width="18.85546875" style="41" customWidth="1"/>
    <col min="2052" max="2052" width="14.7109375" style="41" customWidth="1"/>
    <col min="2053" max="2053" width="5.7109375" style="41" customWidth="1"/>
    <col min="2054" max="2054" width="4.42578125" style="41" customWidth="1"/>
    <col min="2055" max="2055" width="12.140625" style="41" customWidth="1"/>
    <col min="2056" max="2056" width="7.28515625" style="41" customWidth="1"/>
    <col min="2057" max="2057" width="9.7109375" style="41" bestFit="1" customWidth="1"/>
    <col min="2058" max="2059" width="7.42578125" style="41" customWidth="1"/>
    <col min="2060" max="2060" width="8.42578125" style="41" customWidth="1"/>
    <col min="2061" max="2062" width="8.28515625" style="41" customWidth="1"/>
    <col min="2063" max="2064" width="8.85546875" style="41" customWidth="1"/>
    <col min="2065" max="2065" width="9.42578125" style="41" customWidth="1"/>
    <col min="2066" max="2066" width="11.7109375" style="41" customWidth="1"/>
    <col min="2067" max="2067" width="9.140625" style="41" customWidth="1"/>
    <col min="2068" max="2068" width="7.7109375" style="41" customWidth="1"/>
    <col min="2069" max="2299" width="8.85546875" style="41" customWidth="1"/>
    <col min="2300" max="2300" width="4.140625" style="41" bestFit="1" customWidth="1"/>
    <col min="2301" max="2301" width="10.7109375" style="41" customWidth="1"/>
    <col min="2302" max="2302" width="6.140625" style="41"/>
    <col min="2303" max="2303" width="4.140625" style="41" bestFit="1" customWidth="1"/>
    <col min="2304" max="2304" width="16.28515625" style="41" customWidth="1"/>
    <col min="2305" max="2305" width="16" style="41" customWidth="1"/>
    <col min="2306" max="2306" width="13.7109375" style="41" customWidth="1"/>
    <col min="2307" max="2307" width="18.85546875" style="41" customWidth="1"/>
    <col min="2308" max="2308" width="14.7109375" style="41" customWidth="1"/>
    <col min="2309" max="2309" width="5.7109375" style="41" customWidth="1"/>
    <col min="2310" max="2310" width="4.42578125" style="41" customWidth="1"/>
    <col min="2311" max="2311" width="12.140625" style="41" customWidth="1"/>
    <col min="2312" max="2312" width="7.28515625" style="41" customWidth="1"/>
    <col min="2313" max="2313" width="9.7109375" style="41" bestFit="1" customWidth="1"/>
    <col min="2314" max="2315" width="7.42578125" style="41" customWidth="1"/>
    <col min="2316" max="2316" width="8.42578125" style="41" customWidth="1"/>
    <col min="2317" max="2318" width="8.28515625" style="41" customWidth="1"/>
    <col min="2319" max="2320" width="8.85546875" style="41" customWidth="1"/>
    <col min="2321" max="2321" width="9.42578125" style="41" customWidth="1"/>
    <col min="2322" max="2322" width="11.7109375" style="41" customWidth="1"/>
    <col min="2323" max="2323" width="9.140625" style="41" customWidth="1"/>
    <col min="2324" max="2324" width="7.7109375" style="41" customWidth="1"/>
    <col min="2325" max="2555" width="8.85546875" style="41" customWidth="1"/>
    <col min="2556" max="2556" width="4.140625" style="41" bestFit="1" customWidth="1"/>
    <col min="2557" max="2557" width="10.7109375" style="41" customWidth="1"/>
    <col min="2558" max="2558" width="6.140625" style="41"/>
    <col min="2559" max="2559" width="4.140625" style="41" bestFit="1" customWidth="1"/>
    <col min="2560" max="2560" width="16.28515625" style="41" customWidth="1"/>
    <col min="2561" max="2561" width="16" style="41" customWidth="1"/>
    <col min="2562" max="2562" width="13.7109375" style="41" customWidth="1"/>
    <col min="2563" max="2563" width="18.85546875" style="41" customWidth="1"/>
    <col min="2564" max="2564" width="14.7109375" style="41" customWidth="1"/>
    <col min="2565" max="2565" width="5.7109375" style="41" customWidth="1"/>
    <col min="2566" max="2566" width="4.42578125" style="41" customWidth="1"/>
    <col min="2567" max="2567" width="12.140625" style="41" customWidth="1"/>
    <col min="2568" max="2568" width="7.28515625" style="41" customWidth="1"/>
    <col min="2569" max="2569" width="9.7109375" style="41" bestFit="1" customWidth="1"/>
    <col min="2570" max="2571" width="7.42578125" style="41" customWidth="1"/>
    <col min="2572" max="2572" width="8.42578125" style="41" customWidth="1"/>
    <col min="2573" max="2574" width="8.28515625" style="41" customWidth="1"/>
    <col min="2575" max="2576" width="8.85546875" style="41" customWidth="1"/>
    <col min="2577" max="2577" width="9.42578125" style="41" customWidth="1"/>
    <col min="2578" max="2578" width="11.7109375" style="41" customWidth="1"/>
    <col min="2579" max="2579" width="9.140625" style="41" customWidth="1"/>
    <col min="2580" max="2580" width="7.7109375" style="41" customWidth="1"/>
    <col min="2581" max="2811" width="8.85546875" style="41" customWidth="1"/>
    <col min="2812" max="2812" width="4.140625" style="41" bestFit="1" customWidth="1"/>
    <col min="2813" max="2813" width="10.7109375" style="41" customWidth="1"/>
    <col min="2814" max="2814" width="6.140625" style="41"/>
    <col min="2815" max="2815" width="4.140625" style="41" bestFit="1" customWidth="1"/>
    <col min="2816" max="2816" width="16.28515625" style="41" customWidth="1"/>
    <col min="2817" max="2817" width="16" style="41" customWidth="1"/>
    <col min="2818" max="2818" width="13.7109375" style="41" customWidth="1"/>
    <col min="2819" max="2819" width="18.85546875" style="41" customWidth="1"/>
    <col min="2820" max="2820" width="14.7109375" style="41" customWidth="1"/>
    <col min="2821" max="2821" width="5.7109375" style="41" customWidth="1"/>
    <col min="2822" max="2822" width="4.42578125" style="41" customWidth="1"/>
    <col min="2823" max="2823" width="12.140625" style="41" customWidth="1"/>
    <col min="2824" max="2824" width="7.28515625" style="41" customWidth="1"/>
    <col min="2825" max="2825" width="9.7109375" style="41" bestFit="1" customWidth="1"/>
    <col min="2826" max="2827" width="7.42578125" style="41" customWidth="1"/>
    <col min="2828" max="2828" width="8.42578125" style="41" customWidth="1"/>
    <col min="2829" max="2830" width="8.28515625" style="41" customWidth="1"/>
    <col min="2831" max="2832" width="8.85546875" style="41" customWidth="1"/>
    <col min="2833" max="2833" width="9.42578125" style="41" customWidth="1"/>
    <col min="2834" max="2834" width="11.7109375" style="41" customWidth="1"/>
    <col min="2835" max="2835" width="9.140625" style="41" customWidth="1"/>
    <col min="2836" max="2836" width="7.7109375" style="41" customWidth="1"/>
    <col min="2837" max="3067" width="8.85546875" style="41" customWidth="1"/>
    <col min="3068" max="3068" width="4.140625" style="41" bestFit="1" customWidth="1"/>
    <col min="3069" max="3069" width="10.7109375" style="41" customWidth="1"/>
    <col min="3070" max="3070" width="6.140625" style="41"/>
    <col min="3071" max="3071" width="4.140625" style="41" bestFit="1" customWidth="1"/>
    <col min="3072" max="3072" width="16.28515625" style="41" customWidth="1"/>
    <col min="3073" max="3073" width="16" style="41" customWidth="1"/>
    <col min="3074" max="3074" width="13.7109375" style="41" customWidth="1"/>
    <col min="3075" max="3075" width="18.85546875" style="41" customWidth="1"/>
    <col min="3076" max="3076" width="14.7109375" style="41" customWidth="1"/>
    <col min="3077" max="3077" width="5.7109375" style="41" customWidth="1"/>
    <col min="3078" max="3078" width="4.42578125" style="41" customWidth="1"/>
    <col min="3079" max="3079" width="12.140625" style="41" customWidth="1"/>
    <col min="3080" max="3080" width="7.28515625" style="41" customWidth="1"/>
    <col min="3081" max="3081" width="9.7109375" style="41" bestFit="1" customWidth="1"/>
    <col min="3082" max="3083" width="7.42578125" style="41" customWidth="1"/>
    <col min="3084" max="3084" width="8.42578125" style="41" customWidth="1"/>
    <col min="3085" max="3086" width="8.28515625" style="41" customWidth="1"/>
    <col min="3087" max="3088" width="8.85546875" style="41" customWidth="1"/>
    <col min="3089" max="3089" width="9.42578125" style="41" customWidth="1"/>
    <col min="3090" max="3090" width="11.7109375" style="41" customWidth="1"/>
    <col min="3091" max="3091" width="9.140625" style="41" customWidth="1"/>
    <col min="3092" max="3092" width="7.7109375" style="41" customWidth="1"/>
    <col min="3093" max="3323" width="8.85546875" style="41" customWidth="1"/>
    <col min="3324" max="3324" width="4.140625" style="41" bestFit="1" customWidth="1"/>
    <col min="3325" max="3325" width="10.7109375" style="41" customWidth="1"/>
    <col min="3326" max="3326" width="6.140625" style="41"/>
    <col min="3327" max="3327" width="4.140625" style="41" bestFit="1" customWidth="1"/>
    <col min="3328" max="3328" width="16.28515625" style="41" customWidth="1"/>
    <col min="3329" max="3329" width="16" style="41" customWidth="1"/>
    <col min="3330" max="3330" width="13.7109375" style="41" customWidth="1"/>
    <col min="3331" max="3331" width="18.85546875" style="41" customWidth="1"/>
    <col min="3332" max="3332" width="14.7109375" style="41" customWidth="1"/>
    <col min="3333" max="3333" width="5.7109375" style="41" customWidth="1"/>
    <col min="3334" max="3334" width="4.42578125" style="41" customWidth="1"/>
    <col min="3335" max="3335" width="12.140625" style="41" customWidth="1"/>
    <col min="3336" max="3336" width="7.28515625" style="41" customWidth="1"/>
    <col min="3337" max="3337" width="9.7109375" style="41" bestFit="1" customWidth="1"/>
    <col min="3338" max="3339" width="7.42578125" style="41" customWidth="1"/>
    <col min="3340" max="3340" width="8.42578125" style="41" customWidth="1"/>
    <col min="3341" max="3342" width="8.28515625" style="41" customWidth="1"/>
    <col min="3343" max="3344" width="8.85546875" style="41" customWidth="1"/>
    <col min="3345" max="3345" width="9.42578125" style="41" customWidth="1"/>
    <col min="3346" max="3346" width="11.7109375" style="41" customWidth="1"/>
    <col min="3347" max="3347" width="9.140625" style="41" customWidth="1"/>
    <col min="3348" max="3348" width="7.7109375" style="41" customWidth="1"/>
    <col min="3349" max="3579" width="8.85546875" style="41" customWidth="1"/>
    <col min="3580" max="3580" width="4.140625" style="41" bestFit="1" customWidth="1"/>
    <col min="3581" max="3581" width="10.7109375" style="41" customWidth="1"/>
    <col min="3582" max="3582" width="6.140625" style="41"/>
    <col min="3583" max="3583" width="4.140625" style="41" bestFit="1" customWidth="1"/>
    <col min="3584" max="3584" width="16.28515625" style="41" customWidth="1"/>
    <col min="3585" max="3585" width="16" style="41" customWidth="1"/>
    <col min="3586" max="3586" width="13.7109375" style="41" customWidth="1"/>
    <col min="3587" max="3587" width="18.85546875" style="41" customWidth="1"/>
    <col min="3588" max="3588" width="14.7109375" style="41" customWidth="1"/>
    <col min="3589" max="3589" width="5.7109375" style="41" customWidth="1"/>
    <col min="3590" max="3590" width="4.42578125" style="41" customWidth="1"/>
    <col min="3591" max="3591" width="12.140625" style="41" customWidth="1"/>
    <col min="3592" max="3592" width="7.28515625" style="41" customWidth="1"/>
    <col min="3593" max="3593" width="9.7109375" style="41" bestFit="1" customWidth="1"/>
    <col min="3594" max="3595" width="7.42578125" style="41" customWidth="1"/>
    <col min="3596" max="3596" width="8.42578125" style="41" customWidth="1"/>
    <col min="3597" max="3598" width="8.28515625" style="41" customWidth="1"/>
    <col min="3599" max="3600" width="8.85546875" style="41" customWidth="1"/>
    <col min="3601" max="3601" width="9.42578125" style="41" customWidth="1"/>
    <col min="3602" max="3602" width="11.7109375" style="41" customWidth="1"/>
    <col min="3603" max="3603" width="9.140625" style="41" customWidth="1"/>
    <col min="3604" max="3604" width="7.7109375" style="41" customWidth="1"/>
    <col min="3605" max="3835" width="8.85546875" style="41" customWidth="1"/>
    <col min="3836" max="3836" width="4.140625" style="41" bestFit="1" customWidth="1"/>
    <col min="3837" max="3837" width="10.7109375" style="41" customWidth="1"/>
    <col min="3838" max="3838" width="6.140625" style="41"/>
    <col min="3839" max="3839" width="4.140625" style="41" bestFit="1" customWidth="1"/>
    <col min="3840" max="3840" width="16.28515625" style="41" customWidth="1"/>
    <col min="3841" max="3841" width="16" style="41" customWidth="1"/>
    <col min="3842" max="3842" width="13.7109375" style="41" customWidth="1"/>
    <col min="3843" max="3843" width="18.85546875" style="41" customWidth="1"/>
    <col min="3844" max="3844" width="14.7109375" style="41" customWidth="1"/>
    <col min="3845" max="3845" width="5.7109375" style="41" customWidth="1"/>
    <col min="3846" max="3846" width="4.42578125" style="41" customWidth="1"/>
    <col min="3847" max="3847" width="12.140625" style="41" customWidth="1"/>
    <col min="3848" max="3848" width="7.28515625" style="41" customWidth="1"/>
    <col min="3849" max="3849" width="9.7109375" style="41" bestFit="1" customWidth="1"/>
    <col min="3850" max="3851" width="7.42578125" style="41" customWidth="1"/>
    <col min="3852" max="3852" width="8.42578125" style="41" customWidth="1"/>
    <col min="3853" max="3854" width="8.28515625" style="41" customWidth="1"/>
    <col min="3855" max="3856" width="8.85546875" style="41" customWidth="1"/>
    <col min="3857" max="3857" width="9.42578125" style="41" customWidth="1"/>
    <col min="3858" max="3858" width="11.7109375" style="41" customWidth="1"/>
    <col min="3859" max="3859" width="9.140625" style="41" customWidth="1"/>
    <col min="3860" max="3860" width="7.7109375" style="41" customWidth="1"/>
    <col min="3861" max="4091" width="8.85546875" style="41" customWidth="1"/>
    <col min="4092" max="4092" width="4.140625" style="41" bestFit="1" customWidth="1"/>
    <col min="4093" max="4093" width="10.7109375" style="41" customWidth="1"/>
    <col min="4094" max="4094" width="6.140625" style="41"/>
    <col min="4095" max="4095" width="4.140625" style="41" bestFit="1" customWidth="1"/>
    <col min="4096" max="4096" width="16.28515625" style="41" customWidth="1"/>
    <col min="4097" max="4097" width="16" style="41" customWidth="1"/>
    <col min="4098" max="4098" width="13.7109375" style="41" customWidth="1"/>
    <col min="4099" max="4099" width="18.85546875" style="41" customWidth="1"/>
    <col min="4100" max="4100" width="14.7109375" style="41" customWidth="1"/>
    <col min="4101" max="4101" width="5.7109375" style="41" customWidth="1"/>
    <col min="4102" max="4102" width="4.42578125" style="41" customWidth="1"/>
    <col min="4103" max="4103" width="12.140625" style="41" customWidth="1"/>
    <col min="4104" max="4104" width="7.28515625" style="41" customWidth="1"/>
    <col min="4105" max="4105" width="9.7109375" style="41" bestFit="1" customWidth="1"/>
    <col min="4106" max="4107" width="7.42578125" style="41" customWidth="1"/>
    <col min="4108" max="4108" width="8.42578125" style="41" customWidth="1"/>
    <col min="4109" max="4110" width="8.28515625" style="41" customWidth="1"/>
    <col min="4111" max="4112" width="8.85546875" style="41" customWidth="1"/>
    <col min="4113" max="4113" width="9.42578125" style="41" customWidth="1"/>
    <col min="4114" max="4114" width="11.7109375" style="41" customWidth="1"/>
    <col min="4115" max="4115" width="9.140625" style="41" customWidth="1"/>
    <col min="4116" max="4116" width="7.7109375" style="41" customWidth="1"/>
    <col min="4117" max="4347" width="8.85546875" style="41" customWidth="1"/>
    <col min="4348" max="4348" width="4.140625" style="41" bestFit="1" customWidth="1"/>
    <col min="4349" max="4349" width="10.7109375" style="41" customWidth="1"/>
    <col min="4350" max="4350" width="6.140625" style="41"/>
    <col min="4351" max="4351" width="4.140625" style="41" bestFit="1" customWidth="1"/>
    <col min="4352" max="4352" width="16.28515625" style="41" customWidth="1"/>
    <col min="4353" max="4353" width="16" style="41" customWidth="1"/>
    <col min="4354" max="4354" width="13.7109375" style="41" customWidth="1"/>
    <col min="4355" max="4355" width="18.85546875" style="41" customWidth="1"/>
    <col min="4356" max="4356" width="14.7109375" style="41" customWidth="1"/>
    <col min="4357" max="4357" width="5.7109375" style="41" customWidth="1"/>
    <col min="4358" max="4358" width="4.42578125" style="41" customWidth="1"/>
    <col min="4359" max="4359" width="12.140625" style="41" customWidth="1"/>
    <col min="4360" max="4360" width="7.28515625" style="41" customWidth="1"/>
    <col min="4361" max="4361" width="9.7109375" style="41" bestFit="1" customWidth="1"/>
    <col min="4362" max="4363" width="7.42578125" style="41" customWidth="1"/>
    <col min="4364" max="4364" width="8.42578125" style="41" customWidth="1"/>
    <col min="4365" max="4366" width="8.28515625" style="41" customWidth="1"/>
    <col min="4367" max="4368" width="8.85546875" style="41" customWidth="1"/>
    <col min="4369" max="4369" width="9.42578125" style="41" customWidth="1"/>
    <col min="4370" max="4370" width="11.7109375" style="41" customWidth="1"/>
    <col min="4371" max="4371" width="9.140625" style="41" customWidth="1"/>
    <col min="4372" max="4372" width="7.7109375" style="41" customWidth="1"/>
    <col min="4373" max="4603" width="8.85546875" style="41" customWidth="1"/>
    <col min="4604" max="4604" width="4.140625" style="41" bestFit="1" customWidth="1"/>
    <col min="4605" max="4605" width="10.7109375" style="41" customWidth="1"/>
    <col min="4606" max="4606" width="6.140625" style="41"/>
    <col min="4607" max="4607" width="4.140625" style="41" bestFit="1" customWidth="1"/>
    <col min="4608" max="4608" width="16.28515625" style="41" customWidth="1"/>
    <col min="4609" max="4609" width="16" style="41" customWidth="1"/>
    <col min="4610" max="4610" width="13.7109375" style="41" customWidth="1"/>
    <col min="4611" max="4611" width="18.85546875" style="41" customWidth="1"/>
    <col min="4612" max="4612" width="14.7109375" style="41" customWidth="1"/>
    <col min="4613" max="4613" width="5.7109375" style="41" customWidth="1"/>
    <col min="4614" max="4614" width="4.42578125" style="41" customWidth="1"/>
    <col min="4615" max="4615" width="12.140625" style="41" customWidth="1"/>
    <col min="4616" max="4616" width="7.28515625" style="41" customWidth="1"/>
    <col min="4617" max="4617" width="9.7109375" style="41" bestFit="1" customWidth="1"/>
    <col min="4618" max="4619" width="7.42578125" style="41" customWidth="1"/>
    <col min="4620" max="4620" width="8.42578125" style="41" customWidth="1"/>
    <col min="4621" max="4622" width="8.28515625" style="41" customWidth="1"/>
    <col min="4623" max="4624" width="8.85546875" style="41" customWidth="1"/>
    <col min="4625" max="4625" width="9.42578125" style="41" customWidth="1"/>
    <col min="4626" max="4626" width="11.7109375" style="41" customWidth="1"/>
    <col min="4627" max="4627" width="9.140625" style="41" customWidth="1"/>
    <col min="4628" max="4628" width="7.7109375" style="41" customWidth="1"/>
    <col min="4629" max="4859" width="8.85546875" style="41" customWidth="1"/>
    <col min="4860" max="4860" width="4.140625" style="41" bestFit="1" customWidth="1"/>
    <col min="4861" max="4861" width="10.7109375" style="41" customWidth="1"/>
    <col min="4862" max="4862" width="6.140625" style="41"/>
    <col min="4863" max="4863" width="4.140625" style="41" bestFit="1" customWidth="1"/>
    <col min="4864" max="4864" width="16.28515625" style="41" customWidth="1"/>
    <col min="4865" max="4865" width="16" style="41" customWidth="1"/>
    <col min="4866" max="4866" width="13.7109375" style="41" customWidth="1"/>
    <col min="4867" max="4867" width="18.85546875" style="41" customWidth="1"/>
    <col min="4868" max="4868" width="14.7109375" style="41" customWidth="1"/>
    <col min="4869" max="4869" width="5.7109375" style="41" customWidth="1"/>
    <col min="4870" max="4870" width="4.42578125" style="41" customWidth="1"/>
    <col min="4871" max="4871" width="12.140625" style="41" customWidth="1"/>
    <col min="4872" max="4872" width="7.28515625" style="41" customWidth="1"/>
    <col min="4873" max="4873" width="9.7109375" style="41" bestFit="1" customWidth="1"/>
    <col min="4874" max="4875" width="7.42578125" style="41" customWidth="1"/>
    <col min="4876" max="4876" width="8.42578125" style="41" customWidth="1"/>
    <col min="4877" max="4878" width="8.28515625" style="41" customWidth="1"/>
    <col min="4879" max="4880" width="8.85546875" style="41" customWidth="1"/>
    <col min="4881" max="4881" width="9.42578125" style="41" customWidth="1"/>
    <col min="4882" max="4882" width="11.7109375" style="41" customWidth="1"/>
    <col min="4883" max="4883" width="9.140625" style="41" customWidth="1"/>
    <col min="4884" max="4884" width="7.7109375" style="41" customWidth="1"/>
    <col min="4885" max="5115" width="8.85546875" style="41" customWidth="1"/>
    <col min="5116" max="5116" width="4.140625" style="41" bestFit="1" customWidth="1"/>
    <col min="5117" max="5117" width="10.7109375" style="41" customWidth="1"/>
    <col min="5118" max="5118" width="6.140625" style="41"/>
    <col min="5119" max="5119" width="4.140625" style="41" bestFit="1" customWidth="1"/>
    <col min="5120" max="5120" width="16.28515625" style="41" customWidth="1"/>
    <col min="5121" max="5121" width="16" style="41" customWidth="1"/>
    <col min="5122" max="5122" width="13.7109375" style="41" customWidth="1"/>
    <col min="5123" max="5123" width="18.85546875" style="41" customWidth="1"/>
    <col min="5124" max="5124" width="14.7109375" style="41" customWidth="1"/>
    <col min="5125" max="5125" width="5.7109375" style="41" customWidth="1"/>
    <col min="5126" max="5126" width="4.42578125" style="41" customWidth="1"/>
    <col min="5127" max="5127" width="12.140625" style="41" customWidth="1"/>
    <col min="5128" max="5128" width="7.28515625" style="41" customWidth="1"/>
    <col min="5129" max="5129" width="9.7109375" style="41" bestFit="1" customWidth="1"/>
    <col min="5130" max="5131" width="7.42578125" style="41" customWidth="1"/>
    <col min="5132" max="5132" width="8.42578125" style="41" customWidth="1"/>
    <col min="5133" max="5134" width="8.28515625" style="41" customWidth="1"/>
    <col min="5135" max="5136" width="8.85546875" style="41" customWidth="1"/>
    <col min="5137" max="5137" width="9.42578125" style="41" customWidth="1"/>
    <col min="5138" max="5138" width="11.7109375" style="41" customWidth="1"/>
    <col min="5139" max="5139" width="9.140625" style="41" customWidth="1"/>
    <col min="5140" max="5140" width="7.7109375" style="41" customWidth="1"/>
    <col min="5141" max="5371" width="8.85546875" style="41" customWidth="1"/>
    <col min="5372" max="5372" width="4.140625" style="41" bestFit="1" customWidth="1"/>
    <col min="5373" max="5373" width="10.7109375" style="41" customWidth="1"/>
    <col min="5374" max="5374" width="6.140625" style="41"/>
    <col min="5375" max="5375" width="4.140625" style="41" bestFit="1" customWidth="1"/>
    <col min="5376" max="5376" width="16.28515625" style="41" customWidth="1"/>
    <col min="5377" max="5377" width="16" style="41" customWidth="1"/>
    <col min="5378" max="5378" width="13.7109375" style="41" customWidth="1"/>
    <col min="5379" max="5379" width="18.85546875" style="41" customWidth="1"/>
    <col min="5380" max="5380" width="14.7109375" style="41" customWidth="1"/>
    <col min="5381" max="5381" width="5.7109375" style="41" customWidth="1"/>
    <col min="5382" max="5382" width="4.42578125" style="41" customWidth="1"/>
    <col min="5383" max="5383" width="12.140625" style="41" customWidth="1"/>
    <col min="5384" max="5384" width="7.28515625" style="41" customWidth="1"/>
    <col min="5385" max="5385" width="9.7109375" style="41" bestFit="1" customWidth="1"/>
    <col min="5386" max="5387" width="7.42578125" style="41" customWidth="1"/>
    <col min="5388" max="5388" width="8.42578125" style="41" customWidth="1"/>
    <col min="5389" max="5390" width="8.28515625" style="41" customWidth="1"/>
    <col min="5391" max="5392" width="8.85546875" style="41" customWidth="1"/>
    <col min="5393" max="5393" width="9.42578125" style="41" customWidth="1"/>
    <col min="5394" max="5394" width="11.7109375" style="41" customWidth="1"/>
    <col min="5395" max="5395" width="9.140625" style="41" customWidth="1"/>
    <col min="5396" max="5396" width="7.7109375" style="41" customWidth="1"/>
    <col min="5397" max="5627" width="8.85546875" style="41" customWidth="1"/>
    <col min="5628" max="5628" width="4.140625" style="41" bestFit="1" customWidth="1"/>
    <col min="5629" max="5629" width="10.7109375" style="41" customWidth="1"/>
    <col min="5630" max="5630" width="6.140625" style="41"/>
    <col min="5631" max="5631" width="4.140625" style="41" bestFit="1" customWidth="1"/>
    <col min="5632" max="5632" width="16.28515625" style="41" customWidth="1"/>
    <col min="5633" max="5633" width="16" style="41" customWidth="1"/>
    <col min="5634" max="5634" width="13.7109375" style="41" customWidth="1"/>
    <col min="5635" max="5635" width="18.85546875" style="41" customWidth="1"/>
    <col min="5636" max="5636" width="14.7109375" style="41" customWidth="1"/>
    <col min="5637" max="5637" width="5.7109375" style="41" customWidth="1"/>
    <col min="5638" max="5638" width="4.42578125" style="41" customWidth="1"/>
    <col min="5639" max="5639" width="12.140625" style="41" customWidth="1"/>
    <col min="5640" max="5640" width="7.28515625" style="41" customWidth="1"/>
    <col min="5641" max="5641" width="9.7109375" style="41" bestFit="1" customWidth="1"/>
    <col min="5642" max="5643" width="7.42578125" style="41" customWidth="1"/>
    <col min="5644" max="5644" width="8.42578125" style="41" customWidth="1"/>
    <col min="5645" max="5646" width="8.28515625" style="41" customWidth="1"/>
    <col min="5647" max="5648" width="8.85546875" style="41" customWidth="1"/>
    <col min="5649" max="5649" width="9.42578125" style="41" customWidth="1"/>
    <col min="5650" max="5650" width="11.7109375" style="41" customWidth="1"/>
    <col min="5651" max="5651" width="9.140625" style="41" customWidth="1"/>
    <col min="5652" max="5652" width="7.7109375" style="41" customWidth="1"/>
    <col min="5653" max="5883" width="8.85546875" style="41" customWidth="1"/>
    <col min="5884" max="5884" width="4.140625" style="41" bestFit="1" customWidth="1"/>
    <col min="5885" max="5885" width="10.7109375" style="41" customWidth="1"/>
    <col min="5886" max="5886" width="6.140625" style="41"/>
    <col min="5887" max="5887" width="4.140625" style="41" bestFit="1" customWidth="1"/>
    <col min="5888" max="5888" width="16.28515625" style="41" customWidth="1"/>
    <col min="5889" max="5889" width="16" style="41" customWidth="1"/>
    <col min="5890" max="5890" width="13.7109375" style="41" customWidth="1"/>
    <col min="5891" max="5891" width="18.85546875" style="41" customWidth="1"/>
    <col min="5892" max="5892" width="14.7109375" style="41" customWidth="1"/>
    <col min="5893" max="5893" width="5.7109375" style="41" customWidth="1"/>
    <col min="5894" max="5894" width="4.42578125" style="41" customWidth="1"/>
    <col min="5895" max="5895" width="12.140625" style="41" customWidth="1"/>
    <col min="5896" max="5896" width="7.28515625" style="41" customWidth="1"/>
    <col min="5897" max="5897" width="9.7109375" style="41" bestFit="1" customWidth="1"/>
    <col min="5898" max="5899" width="7.42578125" style="41" customWidth="1"/>
    <col min="5900" max="5900" width="8.42578125" style="41" customWidth="1"/>
    <col min="5901" max="5902" width="8.28515625" style="41" customWidth="1"/>
    <col min="5903" max="5904" width="8.85546875" style="41" customWidth="1"/>
    <col min="5905" max="5905" width="9.42578125" style="41" customWidth="1"/>
    <col min="5906" max="5906" width="11.7109375" style="41" customWidth="1"/>
    <col min="5907" max="5907" width="9.140625" style="41" customWidth="1"/>
    <col min="5908" max="5908" width="7.7109375" style="41" customWidth="1"/>
    <col min="5909" max="6139" width="8.85546875" style="41" customWidth="1"/>
    <col min="6140" max="6140" width="4.140625" style="41" bestFit="1" customWidth="1"/>
    <col min="6141" max="6141" width="10.7109375" style="41" customWidth="1"/>
    <col min="6142" max="6142" width="6.140625" style="41"/>
    <col min="6143" max="6143" width="4.140625" style="41" bestFit="1" customWidth="1"/>
    <col min="6144" max="6144" width="16.28515625" style="41" customWidth="1"/>
    <col min="6145" max="6145" width="16" style="41" customWidth="1"/>
    <col min="6146" max="6146" width="13.7109375" style="41" customWidth="1"/>
    <col min="6147" max="6147" width="18.85546875" style="41" customWidth="1"/>
    <col min="6148" max="6148" width="14.7109375" style="41" customWidth="1"/>
    <col min="6149" max="6149" width="5.7109375" style="41" customWidth="1"/>
    <col min="6150" max="6150" width="4.42578125" style="41" customWidth="1"/>
    <col min="6151" max="6151" width="12.140625" style="41" customWidth="1"/>
    <col min="6152" max="6152" width="7.28515625" style="41" customWidth="1"/>
    <col min="6153" max="6153" width="9.7109375" style="41" bestFit="1" customWidth="1"/>
    <col min="6154" max="6155" width="7.42578125" style="41" customWidth="1"/>
    <col min="6156" max="6156" width="8.42578125" style="41" customWidth="1"/>
    <col min="6157" max="6158" width="8.28515625" style="41" customWidth="1"/>
    <col min="6159" max="6160" width="8.85546875" style="41" customWidth="1"/>
    <col min="6161" max="6161" width="9.42578125" style="41" customWidth="1"/>
    <col min="6162" max="6162" width="11.7109375" style="41" customWidth="1"/>
    <col min="6163" max="6163" width="9.140625" style="41" customWidth="1"/>
    <col min="6164" max="6164" width="7.7109375" style="41" customWidth="1"/>
    <col min="6165" max="6395" width="8.85546875" style="41" customWidth="1"/>
    <col min="6396" max="6396" width="4.140625" style="41" bestFit="1" customWidth="1"/>
    <col min="6397" max="6397" width="10.7109375" style="41" customWidth="1"/>
    <col min="6398" max="6398" width="6.140625" style="41"/>
    <col min="6399" max="6399" width="4.140625" style="41" bestFit="1" customWidth="1"/>
    <col min="6400" max="6400" width="16.28515625" style="41" customWidth="1"/>
    <col min="6401" max="6401" width="16" style="41" customWidth="1"/>
    <col min="6402" max="6402" width="13.7109375" style="41" customWidth="1"/>
    <col min="6403" max="6403" width="18.85546875" style="41" customWidth="1"/>
    <col min="6404" max="6404" width="14.7109375" style="41" customWidth="1"/>
    <col min="6405" max="6405" width="5.7109375" style="41" customWidth="1"/>
    <col min="6406" max="6406" width="4.42578125" style="41" customWidth="1"/>
    <col min="6407" max="6407" width="12.140625" style="41" customWidth="1"/>
    <col min="6408" max="6408" width="7.28515625" style="41" customWidth="1"/>
    <col min="6409" max="6409" width="9.7109375" style="41" bestFit="1" customWidth="1"/>
    <col min="6410" max="6411" width="7.42578125" style="41" customWidth="1"/>
    <col min="6412" max="6412" width="8.42578125" style="41" customWidth="1"/>
    <col min="6413" max="6414" width="8.28515625" style="41" customWidth="1"/>
    <col min="6415" max="6416" width="8.85546875" style="41" customWidth="1"/>
    <col min="6417" max="6417" width="9.42578125" style="41" customWidth="1"/>
    <col min="6418" max="6418" width="11.7109375" style="41" customWidth="1"/>
    <col min="6419" max="6419" width="9.140625" style="41" customWidth="1"/>
    <col min="6420" max="6420" width="7.7109375" style="41" customWidth="1"/>
    <col min="6421" max="6651" width="8.85546875" style="41" customWidth="1"/>
    <col min="6652" max="6652" width="4.140625" style="41" bestFit="1" customWidth="1"/>
    <col min="6653" max="6653" width="10.7109375" style="41" customWidth="1"/>
    <col min="6654" max="6654" width="6.140625" style="41"/>
    <col min="6655" max="6655" width="4.140625" style="41" bestFit="1" customWidth="1"/>
    <col min="6656" max="6656" width="16.28515625" style="41" customWidth="1"/>
    <col min="6657" max="6657" width="16" style="41" customWidth="1"/>
    <col min="6658" max="6658" width="13.7109375" style="41" customWidth="1"/>
    <col min="6659" max="6659" width="18.85546875" style="41" customWidth="1"/>
    <col min="6660" max="6660" width="14.7109375" style="41" customWidth="1"/>
    <col min="6661" max="6661" width="5.7109375" style="41" customWidth="1"/>
    <col min="6662" max="6662" width="4.42578125" style="41" customWidth="1"/>
    <col min="6663" max="6663" width="12.140625" style="41" customWidth="1"/>
    <col min="6664" max="6664" width="7.28515625" style="41" customWidth="1"/>
    <col min="6665" max="6665" width="9.7109375" style="41" bestFit="1" customWidth="1"/>
    <col min="6666" max="6667" width="7.42578125" style="41" customWidth="1"/>
    <col min="6668" max="6668" width="8.42578125" style="41" customWidth="1"/>
    <col min="6669" max="6670" width="8.28515625" style="41" customWidth="1"/>
    <col min="6671" max="6672" width="8.85546875" style="41" customWidth="1"/>
    <col min="6673" max="6673" width="9.42578125" style="41" customWidth="1"/>
    <col min="6674" max="6674" width="11.7109375" style="41" customWidth="1"/>
    <col min="6675" max="6675" width="9.140625" style="41" customWidth="1"/>
    <col min="6676" max="6676" width="7.7109375" style="41" customWidth="1"/>
    <col min="6677" max="6907" width="8.85546875" style="41" customWidth="1"/>
    <col min="6908" max="6908" width="4.140625" style="41" bestFit="1" customWidth="1"/>
    <col min="6909" max="6909" width="10.7109375" style="41" customWidth="1"/>
    <col min="6910" max="6910" width="6.140625" style="41"/>
    <col min="6911" max="6911" width="4.140625" style="41" bestFit="1" customWidth="1"/>
    <col min="6912" max="6912" width="16.28515625" style="41" customWidth="1"/>
    <col min="6913" max="6913" width="16" style="41" customWidth="1"/>
    <col min="6914" max="6914" width="13.7109375" style="41" customWidth="1"/>
    <col min="6915" max="6915" width="18.85546875" style="41" customWidth="1"/>
    <col min="6916" max="6916" width="14.7109375" style="41" customWidth="1"/>
    <col min="6917" max="6917" width="5.7109375" style="41" customWidth="1"/>
    <col min="6918" max="6918" width="4.42578125" style="41" customWidth="1"/>
    <col min="6919" max="6919" width="12.140625" style="41" customWidth="1"/>
    <col min="6920" max="6920" width="7.28515625" style="41" customWidth="1"/>
    <col min="6921" max="6921" width="9.7109375" style="41" bestFit="1" customWidth="1"/>
    <col min="6922" max="6923" width="7.42578125" style="41" customWidth="1"/>
    <col min="6924" max="6924" width="8.42578125" style="41" customWidth="1"/>
    <col min="6925" max="6926" width="8.28515625" style="41" customWidth="1"/>
    <col min="6927" max="6928" width="8.85546875" style="41" customWidth="1"/>
    <col min="6929" max="6929" width="9.42578125" style="41" customWidth="1"/>
    <col min="6930" max="6930" width="11.7109375" style="41" customWidth="1"/>
    <col min="6931" max="6931" width="9.140625" style="41" customWidth="1"/>
    <col min="6932" max="6932" width="7.7109375" style="41" customWidth="1"/>
    <col min="6933" max="7163" width="8.85546875" style="41" customWidth="1"/>
    <col min="7164" max="7164" width="4.140625" style="41" bestFit="1" customWidth="1"/>
    <col min="7165" max="7165" width="10.7109375" style="41" customWidth="1"/>
    <col min="7166" max="7166" width="6.140625" style="41"/>
    <col min="7167" max="7167" width="4.140625" style="41" bestFit="1" customWidth="1"/>
    <col min="7168" max="7168" width="16.28515625" style="41" customWidth="1"/>
    <col min="7169" max="7169" width="16" style="41" customWidth="1"/>
    <col min="7170" max="7170" width="13.7109375" style="41" customWidth="1"/>
    <col min="7171" max="7171" width="18.85546875" style="41" customWidth="1"/>
    <col min="7172" max="7172" width="14.7109375" style="41" customWidth="1"/>
    <col min="7173" max="7173" width="5.7109375" style="41" customWidth="1"/>
    <col min="7174" max="7174" width="4.42578125" style="41" customWidth="1"/>
    <col min="7175" max="7175" width="12.140625" style="41" customWidth="1"/>
    <col min="7176" max="7176" width="7.28515625" style="41" customWidth="1"/>
    <col min="7177" max="7177" width="9.7109375" style="41" bestFit="1" customWidth="1"/>
    <col min="7178" max="7179" width="7.42578125" style="41" customWidth="1"/>
    <col min="7180" max="7180" width="8.42578125" style="41" customWidth="1"/>
    <col min="7181" max="7182" width="8.28515625" style="41" customWidth="1"/>
    <col min="7183" max="7184" width="8.85546875" style="41" customWidth="1"/>
    <col min="7185" max="7185" width="9.42578125" style="41" customWidth="1"/>
    <col min="7186" max="7186" width="11.7109375" style="41" customWidth="1"/>
    <col min="7187" max="7187" width="9.140625" style="41" customWidth="1"/>
    <col min="7188" max="7188" width="7.7109375" style="41" customWidth="1"/>
    <col min="7189" max="7419" width="8.85546875" style="41" customWidth="1"/>
    <col min="7420" max="7420" width="4.140625" style="41" bestFit="1" customWidth="1"/>
    <col min="7421" max="7421" width="10.7109375" style="41" customWidth="1"/>
    <col min="7422" max="7422" width="6.140625" style="41"/>
    <col min="7423" max="7423" width="4.140625" style="41" bestFit="1" customWidth="1"/>
    <col min="7424" max="7424" width="16.28515625" style="41" customWidth="1"/>
    <col min="7425" max="7425" width="16" style="41" customWidth="1"/>
    <col min="7426" max="7426" width="13.7109375" style="41" customWidth="1"/>
    <col min="7427" max="7427" width="18.85546875" style="41" customWidth="1"/>
    <col min="7428" max="7428" width="14.7109375" style="41" customWidth="1"/>
    <col min="7429" max="7429" width="5.7109375" style="41" customWidth="1"/>
    <col min="7430" max="7430" width="4.42578125" style="41" customWidth="1"/>
    <col min="7431" max="7431" width="12.140625" style="41" customWidth="1"/>
    <col min="7432" max="7432" width="7.28515625" style="41" customWidth="1"/>
    <col min="7433" max="7433" width="9.7109375" style="41" bestFit="1" customWidth="1"/>
    <col min="7434" max="7435" width="7.42578125" style="41" customWidth="1"/>
    <col min="7436" max="7436" width="8.42578125" style="41" customWidth="1"/>
    <col min="7437" max="7438" width="8.28515625" style="41" customWidth="1"/>
    <col min="7439" max="7440" width="8.85546875" style="41" customWidth="1"/>
    <col min="7441" max="7441" width="9.42578125" style="41" customWidth="1"/>
    <col min="7442" max="7442" width="11.7109375" style="41" customWidth="1"/>
    <col min="7443" max="7443" width="9.140625" style="41" customWidth="1"/>
    <col min="7444" max="7444" width="7.7109375" style="41" customWidth="1"/>
    <col min="7445" max="7675" width="8.85546875" style="41" customWidth="1"/>
    <col min="7676" max="7676" width="4.140625" style="41" bestFit="1" customWidth="1"/>
    <col min="7677" max="7677" width="10.7109375" style="41" customWidth="1"/>
    <col min="7678" max="7678" width="6.140625" style="41"/>
    <col min="7679" max="7679" width="4.140625" style="41" bestFit="1" customWidth="1"/>
    <col min="7680" max="7680" width="16.28515625" style="41" customWidth="1"/>
    <col min="7681" max="7681" width="16" style="41" customWidth="1"/>
    <col min="7682" max="7682" width="13.7109375" style="41" customWidth="1"/>
    <col min="7683" max="7683" width="18.85546875" style="41" customWidth="1"/>
    <col min="7684" max="7684" width="14.7109375" style="41" customWidth="1"/>
    <col min="7685" max="7685" width="5.7109375" style="41" customWidth="1"/>
    <col min="7686" max="7686" width="4.42578125" style="41" customWidth="1"/>
    <col min="7687" max="7687" width="12.140625" style="41" customWidth="1"/>
    <col min="7688" max="7688" width="7.28515625" style="41" customWidth="1"/>
    <col min="7689" max="7689" width="9.7109375" style="41" bestFit="1" customWidth="1"/>
    <col min="7690" max="7691" width="7.42578125" style="41" customWidth="1"/>
    <col min="7692" max="7692" width="8.42578125" style="41" customWidth="1"/>
    <col min="7693" max="7694" width="8.28515625" style="41" customWidth="1"/>
    <col min="7695" max="7696" width="8.85546875" style="41" customWidth="1"/>
    <col min="7697" max="7697" width="9.42578125" style="41" customWidth="1"/>
    <col min="7698" max="7698" width="11.7109375" style="41" customWidth="1"/>
    <col min="7699" max="7699" width="9.140625" style="41" customWidth="1"/>
    <col min="7700" max="7700" width="7.7109375" style="41" customWidth="1"/>
    <col min="7701" max="7931" width="8.85546875" style="41" customWidth="1"/>
    <col min="7932" max="7932" width="4.140625" style="41" bestFit="1" customWidth="1"/>
    <col min="7933" max="7933" width="10.7109375" style="41" customWidth="1"/>
    <col min="7934" max="7934" width="6.140625" style="41"/>
    <col min="7935" max="7935" width="4.140625" style="41" bestFit="1" customWidth="1"/>
    <col min="7936" max="7936" width="16.28515625" style="41" customWidth="1"/>
    <col min="7937" max="7937" width="16" style="41" customWidth="1"/>
    <col min="7938" max="7938" width="13.7109375" style="41" customWidth="1"/>
    <col min="7939" max="7939" width="18.85546875" style="41" customWidth="1"/>
    <col min="7940" max="7940" width="14.7109375" style="41" customWidth="1"/>
    <col min="7941" max="7941" width="5.7109375" style="41" customWidth="1"/>
    <col min="7942" max="7942" width="4.42578125" style="41" customWidth="1"/>
    <col min="7943" max="7943" width="12.140625" style="41" customWidth="1"/>
    <col min="7944" max="7944" width="7.28515625" style="41" customWidth="1"/>
    <col min="7945" max="7945" width="9.7109375" style="41" bestFit="1" customWidth="1"/>
    <col min="7946" max="7947" width="7.42578125" style="41" customWidth="1"/>
    <col min="7948" max="7948" width="8.42578125" style="41" customWidth="1"/>
    <col min="7949" max="7950" width="8.28515625" style="41" customWidth="1"/>
    <col min="7951" max="7952" width="8.85546875" style="41" customWidth="1"/>
    <col min="7953" max="7953" width="9.42578125" style="41" customWidth="1"/>
    <col min="7954" max="7954" width="11.7109375" style="41" customWidth="1"/>
    <col min="7955" max="7955" width="9.140625" style="41" customWidth="1"/>
    <col min="7956" max="7956" width="7.7109375" style="41" customWidth="1"/>
    <col min="7957" max="8187" width="8.85546875" style="41" customWidth="1"/>
    <col min="8188" max="8188" width="4.140625" style="41" bestFit="1" customWidth="1"/>
    <col min="8189" max="8189" width="10.7109375" style="41" customWidth="1"/>
    <col min="8190" max="8190" width="6.140625" style="41"/>
    <col min="8191" max="8191" width="4.140625" style="41" bestFit="1" customWidth="1"/>
    <col min="8192" max="8192" width="16.28515625" style="41" customWidth="1"/>
    <col min="8193" max="8193" width="16" style="41" customWidth="1"/>
    <col min="8194" max="8194" width="13.7109375" style="41" customWidth="1"/>
    <col min="8195" max="8195" width="18.85546875" style="41" customWidth="1"/>
    <col min="8196" max="8196" width="14.7109375" style="41" customWidth="1"/>
    <col min="8197" max="8197" width="5.7109375" style="41" customWidth="1"/>
    <col min="8198" max="8198" width="4.42578125" style="41" customWidth="1"/>
    <col min="8199" max="8199" width="12.140625" style="41" customWidth="1"/>
    <col min="8200" max="8200" width="7.28515625" style="41" customWidth="1"/>
    <col min="8201" max="8201" width="9.7109375" style="41" bestFit="1" customWidth="1"/>
    <col min="8202" max="8203" width="7.42578125" style="41" customWidth="1"/>
    <col min="8204" max="8204" width="8.42578125" style="41" customWidth="1"/>
    <col min="8205" max="8206" width="8.28515625" style="41" customWidth="1"/>
    <col min="8207" max="8208" width="8.85546875" style="41" customWidth="1"/>
    <col min="8209" max="8209" width="9.42578125" style="41" customWidth="1"/>
    <col min="8210" max="8210" width="11.7109375" style="41" customWidth="1"/>
    <col min="8211" max="8211" width="9.140625" style="41" customWidth="1"/>
    <col min="8212" max="8212" width="7.7109375" style="41" customWidth="1"/>
    <col min="8213" max="8443" width="8.85546875" style="41" customWidth="1"/>
    <col min="8444" max="8444" width="4.140625" style="41" bestFit="1" customWidth="1"/>
    <col min="8445" max="8445" width="10.7109375" style="41" customWidth="1"/>
    <col min="8446" max="8446" width="6.140625" style="41"/>
    <col min="8447" max="8447" width="4.140625" style="41" bestFit="1" customWidth="1"/>
    <col min="8448" max="8448" width="16.28515625" style="41" customWidth="1"/>
    <col min="8449" max="8449" width="16" style="41" customWidth="1"/>
    <col min="8450" max="8450" width="13.7109375" style="41" customWidth="1"/>
    <col min="8451" max="8451" width="18.85546875" style="41" customWidth="1"/>
    <col min="8452" max="8452" width="14.7109375" style="41" customWidth="1"/>
    <col min="8453" max="8453" width="5.7109375" style="41" customWidth="1"/>
    <col min="8454" max="8454" width="4.42578125" style="41" customWidth="1"/>
    <col min="8455" max="8455" width="12.140625" style="41" customWidth="1"/>
    <col min="8456" max="8456" width="7.28515625" style="41" customWidth="1"/>
    <col min="8457" max="8457" width="9.7109375" style="41" bestFit="1" customWidth="1"/>
    <col min="8458" max="8459" width="7.42578125" style="41" customWidth="1"/>
    <col min="8460" max="8460" width="8.42578125" style="41" customWidth="1"/>
    <col min="8461" max="8462" width="8.28515625" style="41" customWidth="1"/>
    <col min="8463" max="8464" width="8.85546875" style="41" customWidth="1"/>
    <col min="8465" max="8465" width="9.42578125" style="41" customWidth="1"/>
    <col min="8466" max="8466" width="11.7109375" style="41" customWidth="1"/>
    <col min="8467" max="8467" width="9.140625" style="41" customWidth="1"/>
    <col min="8468" max="8468" width="7.7109375" style="41" customWidth="1"/>
    <col min="8469" max="8699" width="8.85546875" style="41" customWidth="1"/>
    <col min="8700" max="8700" width="4.140625" style="41" bestFit="1" customWidth="1"/>
    <col min="8701" max="8701" width="10.7109375" style="41" customWidth="1"/>
    <col min="8702" max="8702" width="6.140625" style="41"/>
    <col min="8703" max="8703" width="4.140625" style="41" bestFit="1" customWidth="1"/>
    <col min="8704" max="8704" width="16.28515625" style="41" customWidth="1"/>
    <col min="8705" max="8705" width="16" style="41" customWidth="1"/>
    <col min="8706" max="8706" width="13.7109375" style="41" customWidth="1"/>
    <col min="8707" max="8707" width="18.85546875" style="41" customWidth="1"/>
    <col min="8708" max="8708" width="14.7109375" style="41" customWidth="1"/>
    <col min="8709" max="8709" width="5.7109375" style="41" customWidth="1"/>
    <col min="8710" max="8710" width="4.42578125" style="41" customWidth="1"/>
    <col min="8711" max="8711" width="12.140625" style="41" customWidth="1"/>
    <col min="8712" max="8712" width="7.28515625" style="41" customWidth="1"/>
    <col min="8713" max="8713" width="9.7109375" style="41" bestFit="1" customWidth="1"/>
    <col min="8714" max="8715" width="7.42578125" style="41" customWidth="1"/>
    <col min="8716" max="8716" width="8.42578125" style="41" customWidth="1"/>
    <col min="8717" max="8718" width="8.28515625" style="41" customWidth="1"/>
    <col min="8719" max="8720" width="8.85546875" style="41" customWidth="1"/>
    <col min="8721" max="8721" width="9.42578125" style="41" customWidth="1"/>
    <col min="8722" max="8722" width="11.7109375" style="41" customWidth="1"/>
    <col min="8723" max="8723" width="9.140625" style="41" customWidth="1"/>
    <col min="8724" max="8724" width="7.7109375" style="41" customWidth="1"/>
    <col min="8725" max="8955" width="8.85546875" style="41" customWidth="1"/>
    <col min="8956" max="8956" width="4.140625" style="41" bestFit="1" customWidth="1"/>
    <col min="8957" max="8957" width="10.7109375" style="41" customWidth="1"/>
    <col min="8958" max="8958" width="6.140625" style="41"/>
    <col min="8959" max="8959" width="4.140625" style="41" bestFit="1" customWidth="1"/>
    <col min="8960" max="8960" width="16.28515625" style="41" customWidth="1"/>
    <col min="8961" max="8961" width="16" style="41" customWidth="1"/>
    <col min="8962" max="8962" width="13.7109375" style="41" customWidth="1"/>
    <col min="8963" max="8963" width="18.85546875" style="41" customWidth="1"/>
    <col min="8964" max="8964" width="14.7109375" style="41" customWidth="1"/>
    <col min="8965" max="8965" width="5.7109375" style="41" customWidth="1"/>
    <col min="8966" max="8966" width="4.42578125" style="41" customWidth="1"/>
    <col min="8967" max="8967" width="12.140625" style="41" customWidth="1"/>
    <col min="8968" max="8968" width="7.28515625" style="41" customWidth="1"/>
    <col min="8969" max="8969" width="9.7109375" style="41" bestFit="1" customWidth="1"/>
    <col min="8970" max="8971" width="7.42578125" style="41" customWidth="1"/>
    <col min="8972" max="8972" width="8.42578125" style="41" customWidth="1"/>
    <col min="8973" max="8974" width="8.28515625" style="41" customWidth="1"/>
    <col min="8975" max="8976" width="8.85546875" style="41" customWidth="1"/>
    <col min="8977" max="8977" width="9.42578125" style="41" customWidth="1"/>
    <col min="8978" max="8978" width="11.7109375" style="41" customWidth="1"/>
    <col min="8979" max="8979" width="9.140625" style="41" customWidth="1"/>
    <col min="8980" max="8980" width="7.7109375" style="41" customWidth="1"/>
    <col min="8981" max="9211" width="8.85546875" style="41" customWidth="1"/>
    <col min="9212" max="9212" width="4.140625" style="41" bestFit="1" customWidth="1"/>
    <col min="9213" max="9213" width="10.7109375" style="41" customWidth="1"/>
    <col min="9214" max="9214" width="6.140625" style="41"/>
    <col min="9215" max="9215" width="4.140625" style="41" bestFit="1" customWidth="1"/>
    <col min="9216" max="9216" width="16.28515625" style="41" customWidth="1"/>
    <col min="9217" max="9217" width="16" style="41" customWidth="1"/>
    <col min="9218" max="9218" width="13.7109375" style="41" customWidth="1"/>
    <col min="9219" max="9219" width="18.85546875" style="41" customWidth="1"/>
    <col min="9220" max="9220" width="14.7109375" style="41" customWidth="1"/>
    <col min="9221" max="9221" width="5.7109375" style="41" customWidth="1"/>
    <col min="9222" max="9222" width="4.42578125" style="41" customWidth="1"/>
    <col min="9223" max="9223" width="12.140625" style="41" customWidth="1"/>
    <col min="9224" max="9224" width="7.28515625" style="41" customWidth="1"/>
    <col min="9225" max="9225" width="9.7109375" style="41" bestFit="1" customWidth="1"/>
    <col min="9226" max="9227" width="7.42578125" style="41" customWidth="1"/>
    <col min="9228" max="9228" width="8.42578125" style="41" customWidth="1"/>
    <col min="9229" max="9230" width="8.28515625" style="41" customWidth="1"/>
    <col min="9231" max="9232" width="8.85546875" style="41" customWidth="1"/>
    <col min="9233" max="9233" width="9.42578125" style="41" customWidth="1"/>
    <col min="9234" max="9234" width="11.7109375" style="41" customWidth="1"/>
    <col min="9235" max="9235" width="9.140625" style="41" customWidth="1"/>
    <col min="9236" max="9236" width="7.7109375" style="41" customWidth="1"/>
    <col min="9237" max="9467" width="8.85546875" style="41" customWidth="1"/>
    <col min="9468" max="9468" width="4.140625" style="41" bestFit="1" customWidth="1"/>
    <col min="9469" max="9469" width="10.7109375" style="41" customWidth="1"/>
    <col min="9470" max="9470" width="6.140625" style="41"/>
    <col min="9471" max="9471" width="4.140625" style="41" bestFit="1" customWidth="1"/>
    <col min="9472" max="9472" width="16.28515625" style="41" customWidth="1"/>
    <col min="9473" max="9473" width="16" style="41" customWidth="1"/>
    <col min="9474" max="9474" width="13.7109375" style="41" customWidth="1"/>
    <col min="9475" max="9475" width="18.85546875" style="41" customWidth="1"/>
    <col min="9476" max="9476" width="14.7109375" style="41" customWidth="1"/>
    <col min="9477" max="9477" width="5.7109375" style="41" customWidth="1"/>
    <col min="9478" max="9478" width="4.42578125" style="41" customWidth="1"/>
    <col min="9479" max="9479" width="12.140625" style="41" customWidth="1"/>
    <col min="9480" max="9480" width="7.28515625" style="41" customWidth="1"/>
    <col min="9481" max="9481" width="9.7109375" style="41" bestFit="1" customWidth="1"/>
    <col min="9482" max="9483" width="7.42578125" style="41" customWidth="1"/>
    <col min="9484" max="9484" width="8.42578125" style="41" customWidth="1"/>
    <col min="9485" max="9486" width="8.28515625" style="41" customWidth="1"/>
    <col min="9487" max="9488" width="8.85546875" style="41" customWidth="1"/>
    <col min="9489" max="9489" width="9.42578125" style="41" customWidth="1"/>
    <col min="9490" max="9490" width="11.7109375" style="41" customWidth="1"/>
    <col min="9491" max="9491" width="9.140625" style="41" customWidth="1"/>
    <col min="9492" max="9492" width="7.7109375" style="41" customWidth="1"/>
    <col min="9493" max="9723" width="8.85546875" style="41" customWidth="1"/>
    <col min="9724" max="9724" width="4.140625" style="41" bestFit="1" customWidth="1"/>
    <col min="9725" max="9725" width="10.7109375" style="41" customWidth="1"/>
    <col min="9726" max="9726" width="6.140625" style="41"/>
    <col min="9727" max="9727" width="4.140625" style="41" bestFit="1" customWidth="1"/>
    <col min="9728" max="9728" width="16.28515625" style="41" customWidth="1"/>
    <col min="9729" max="9729" width="16" style="41" customWidth="1"/>
    <col min="9730" max="9730" width="13.7109375" style="41" customWidth="1"/>
    <col min="9731" max="9731" width="18.85546875" style="41" customWidth="1"/>
    <col min="9732" max="9732" width="14.7109375" style="41" customWidth="1"/>
    <col min="9733" max="9733" width="5.7109375" style="41" customWidth="1"/>
    <col min="9734" max="9734" width="4.42578125" style="41" customWidth="1"/>
    <col min="9735" max="9735" width="12.140625" style="41" customWidth="1"/>
    <col min="9736" max="9736" width="7.28515625" style="41" customWidth="1"/>
    <col min="9737" max="9737" width="9.7109375" style="41" bestFit="1" customWidth="1"/>
    <col min="9738" max="9739" width="7.42578125" style="41" customWidth="1"/>
    <col min="9740" max="9740" width="8.42578125" style="41" customWidth="1"/>
    <col min="9741" max="9742" width="8.28515625" style="41" customWidth="1"/>
    <col min="9743" max="9744" width="8.85546875" style="41" customWidth="1"/>
    <col min="9745" max="9745" width="9.42578125" style="41" customWidth="1"/>
    <col min="9746" max="9746" width="11.7109375" style="41" customWidth="1"/>
    <col min="9747" max="9747" width="9.140625" style="41" customWidth="1"/>
    <col min="9748" max="9748" width="7.7109375" style="41" customWidth="1"/>
    <col min="9749" max="9979" width="8.85546875" style="41" customWidth="1"/>
    <col min="9980" max="9980" width="4.140625" style="41" bestFit="1" customWidth="1"/>
    <col min="9981" max="9981" width="10.7109375" style="41" customWidth="1"/>
    <col min="9982" max="9982" width="6.140625" style="41"/>
    <col min="9983" max="9983" width="4.140625" style="41" bestFit="1" customWidth="1"/>
    <col min="9984" max="9984" width="16.28515625" style="41" customWidth="1"/>
    <col min="9985" max="9985" width="16" style="41" customWidth="1"/>
    <col min="9986" max="9986" width="13.7109375" style="41" customWidth="1"/>
    <col min="9987" max="9987" width="18.85546875" style="41" customWidth="1"/>
    <col min="9988" max="9988" width="14.7109375" style="41" customWidth="1"/>
    <col min="9989" max="9989" width="5.7109375" style="41" customWidth="1"/>
    <col min="9990" max="9990" width="4.42578125" style="41" customWidth="1"/>
    <col min="9991" max="9991" width="12.140625" style="41" customWidth="1"/>
    <col min="9992" max="9992" width="7.28515625" style="41" customWidth="1"/>
    <col min="9993" max="9993" width="9.7109375" style="41" bestFit="1" customWidth="1"/>
    <col min="9994" max="9995" width="7.42578125" style="41" customWidth="1"/>
    <col min="9996" max="9996" width="8.42578125" style="41" customWidth="1"/>
    <col min="9997" max="9998" width="8.28515625" style="41" customWidth="1"/>
    <col min="9999" max="10000" width="8.85546875" style="41" customWidth="1"/>
    <col min="10001" max="10001" width="9.42578125" style="41" customWidth="1"/>
    <col min="10002" max="10002" width="11.7109375" style="41" customWidth="1"/>
    <col min="10003" max="10003" width="9.140625" style="41" customWidth="1"/>
    <col min="10004" max="10004" width="7.7109375" style="41" customWidth="1"/>
    <col min="10005" max="10235" width="8.85546875" style="41" customWidth="1"/>
    <col min="10236" max="10236" width="4.140625" style="41" bestFit="1" customWidth="1"/>
    <col min="10237" max="10237" width="10.7109375" style="41" customWidth="1"/>
    <col min="10238" max="10238" width="6.140625" style="41"/>
    <col min="10239" max="10239" width="4.140625" style="41" bestFit="1" customWidth="1"/>
    <col min="10240" max="10240" width="16.28515625" style="41" customWidth="1"/>
    <col min="10241" max="10241" width="16" style="41" customWidth="1"/>
    <col min="10242" max="10242" width="13.7109375" style="41" customWidth="1"/>
    <col min="10243" max="10243" width="18.85546875" style="41" customWidth="1"/>
    <col min="10244" max="10244" width="14.7109375" style="41" customWidth="1"/>
    <col min="10245" max="10245" width="5.7109375" style="41" customWidth="1"/>
    <col min="10246" max="10246" width="4.42578125" style="41" customWidth="1"/>
    <col min="10247" max="10247" width="12.140625" style="41" customWidth="1"/>
    <col min="10248" max="10248" width="7.28515625" style="41" customWidth="1"/>
    <col min="10249" max="10249" width="9.7109375" style="41" bestFit="1" customWidth="1"/>
    <col min="10250" max="10251" width="7.42578125" style="41" customWidth="1"/>
    <col min="10252" max="10252" width="8.42578125" style="41" customWidth="1"/>
    <col min="10253" max="10254" width="8.28515625" style="41" customWidth="1"/>
    <col min="10255" max="10256" width="8.85546875" style="41" customWidth="1"/>
    <col min="10257" max="10257" width="9.42578125" style="41" customWidth="1"/>
    <col min="10258" max="10258" width="11.7109375" style="41" customWidth="1"/>
    <col min="10259" max="10259" width="9.140625" style="41" customWidth="1"/>
    <col min="10260" max="10260" width="7.7109375" style="41" customWidth="1"/>
    <col min="10261" max="10491" width="8.85546875" style="41" customWidth="1"/>
    <col min="10492" max="10492" width="4.140625" style="41" bestFit="1" customWidth="1"/>
    <col min="10493" max="10493" width="10.7109375" style="41" customWidth="1"/>
    <col min="10494" max="10494" width="6.140625" style="41"/>
    <col min="10495" max="10495" width="4.140625" style="41" bestFit="1" customWidth="1"/>
    <col min="10496" max="10496" width="16.28515625" style="41" customWidth="1"/>
    <col min="10497" max="10497" width="16" style="41" customWidth="1"/>
    <col min="10498" max="10498" width="13.7109375" style="41" customWidth="1"/>
    <col min="10499" max="10499" width="18.85546875" style="41" customWidth="1"/>
    <col min="10500" max="10500" width="14.7109375" style="41" customWidth="1"/>
    <col min="10501" max="10501" width="5.7109375" style="41" customWidth="1"/>
    <col min="10502" max="10502" width="4.42578125" style="41" customWidth="1"/>
    <col min="10503" max="10503" width="12.140625" style="41" customWidth="1"/>
    <col min="10504" max="10504" width="7.28515625" style="41" customWidth="1"/>
    <col min="10505" max="10505" width="9.7109375" style="41" bestFit="1" customWidth="1"/>
    <col min="10506" max="10507" width="7.42578125" style="41" customWidth="1"/>
    <col min="10508" max="10508" width="8.42578125" style="41" customWidth="1"/>
    <col min="10509" max="10510" width="8.28515625" style="41" customWidth="1"/>
    <col min="10511" max="10512" width="8.85546875" style="41" customWidth="1"/>
    <col min="10513" max="10513" width="9.42578125" style="41" customWidth="1"/>
    <col min="10514" max="10514" width="11.7109375" style="41" customWidth="1"/>
    <col min="10515" max="10515" width="9.140625" style="41" customWidth="1"/>
    <col min="10516" max="10516" width="7.7109375" style="41" customWidth="1"/>
    <col min="10517" max="10747" width="8.85546875" style="41" customWidth="1"/>
    <col min="10748" max="10748" width="4.140625" style="41" bestFit="1" customWidth="1"/>
    <col min="10749" max="10749" width="10.7109375" style="41" customWidth="1"/>
    <col min="10750" max="10750" width="6.140625" style="41"/>
    <col min="10751" max="10751" width="4.140625" style="41" bestFit="1" customWidth="1"/>
    <col min="10752" max="10752" width="16.28515625" style="41" customWidth="1"/>
    <col min="10753" max="10753" width="16" style="41" customWidth="1"/>
    <col min="10754" max="10754" width="13.7109375" style="41" customWidth="1"/>
    <col min="10755" max="10755" width="18.85546875" style="41" customWidth="1"/>
    <col min="10756" max="10756" width="14.7109375" style="41" customWidth="1"/>
    <col min="10757" max="10757" width="5.7109375" style="41" customWidth="1"/>
    <col min="10758" max="10758" width="4.42578125" style="41" customWidth="1"/>
    <col min="10759" max="10759" width="12.140625" style="41" customWidth="1"/>
    <col min="10760" max="10760" width="7.28515625" style="41" customWidth="1"/>
    <col min="10761" max="10761" width="9.7109375" style="41" bestFit="1" customWidth="1"/>
    <col min="10762" max="10763" width="7.42578125" style="41" customWidth="1"/>
    <col min="10764" max="10764" width="8.42578125" style="41" customWidth="1"/>
    <col min="10765" max="10766" width="8.28515625" style="41" customWidth="1"/>
    <col min="10767" max="10768" width="8.85546875" style="41" customWidth="1"/>
    <col min="10769" max="10769" width="9.42578125" style="41" customWidth="1"/>
    <col min="10770" max="10770" width="11.7109375" style="41" customWidth="1"/>
    <col min="10771" max="10771" width="9.140625" style="41" customWidth="1"/>
    <col min="10772" max="10772" width="7.7109375" style="41" customWidth="1"/>
    <col min="10773" max="11003" width="8.85546875" style="41" customWidth="1"/>
    <col min="11004" max="11004" width="4.140625" style="41" bestFit="1" customWidth="1"/>
    <col min="11005" max="11005" width="10.7109375" style="41" customWidth="1"/>
    <col min="11006" max="11006" width="6.140625" style="41"/>
    <col min="11007" max="11007" width="4.140625" style="41" bestFit="1" customWidth="1"/>
    <col min="11008" max="11008" width="16.28515625" style="41" customWidth="1"/>
    <col min="11009" max="11009" width="16" style="41" customWidth="1"/>
    <col min="11010" max="11010" width="13.7109375" style="41" customWidth="1"/>
    <col min="11011" max="11011" width="18.85546875" style="41" customWidth="1"/>
    <col min="11012" max="11012" width="14.7109375" style="41" customWidth="1"/>
    <col min="11013" max="11013" width="5.7109375" style="41" customWidth="1"/>
    <col min="11014" max="11014" width="4.42578125" style="41" customWidth="1"/>
    <col min="11015" max="11015" width="12.140625" style="41" customWidth="1"/>
    <col min="11016" max="11016" width="7.28515625" style="41" customWidth="1"/>
    <col min="11017" max="11017" width="9.7109375" style="41" bestFit="1" customWidth="1"/>
    <col min="11018" max="11019" width="7.42578125" style="41" customWidth="1"/>
    <col min="11020" max="11020" width="8.42578125" style="41" customWidth="1"/>
    <col min="11021" max="11022" width="8.28515625" style="41" customWidth="1"/>
    <col min="11023" max="11024" width="8.85546875" style="41" customWidth="1"/>
    <col min="11025" max="11025" width="9.42578125" style="41" customWidth="1"/>
    <col min="11026" max="11026" width="11.7109375" style="41" customWidth="1"/>
    <col min="11027" max="11027" width="9.140625" style="41" customWidth="1"/>
    <col min="11028" max="11028" width="7.7109375" style="41" customWidth="1"/>
    <col min="11029" max="11259" width="8.85546875" style="41" customWidth="1"/>
    <col min="11260" max="11260" width="4.140625" style="41" bestFit="1" customWidth="1"/>
    <col min="11261" max="11261" width="10.7109375" style="41" customWidth="1"/>
    <col min="11262" max="11262" width="6.140625" style="41"/>
    <col min="11263" max="11263" width="4.140625" style="41" bestFit="1" customWidth="1"/>
    <col min="11264" max="11264" width="16.28515625" style="41" customWidth="1"/>
    <col min="11265" max="11265" width="16" style="41" customWidth="1"/>
    <col min="11266" max="11266" width="13.7109375" style="41" customWidth="1"/>
    <col min="11267" max="11267" width="18.85546875" style="41" customWidth="1"/>
    <col min="11268" max="11268" width="14.7109375" style="41" customWidth="1"/>
    <col min="11269" max="11269" width="5.7109375" style="41" customWidth="1"/>
    <col min="11270" max="11270" width="4.42578125" style="41" customWidth="1"/>
    <col min="11271" max="11271" width="12.140625" style="41" customWidth="1"/>
    <col min="11272" max="11272" width="7.28515625" style="41" customWidth="1"/>
    <col min="11273" max="11273" width="9.7109375" style="41" bestFit="1" customWidth="1"/>
    <col min="11274" max="11275" width="7.42578125" style="41" customWidth="1"/>
    <col min="11276" max="11276" width="8.42578125" style="41" customWidth="1"/>
    <col min="11277" max="11278" width="8.28515625" style="41" customWidth="1"/>
    <col min="11279" max="11280" width="8.85546875" style="41" customWidth="1"/>
    <col min="11281" max="11281" width="9.42578125" style="41" customWidth="1"/>
    <col min="11282" max="11282" width="11.7109375" style="41" customWidth="1"/>
    <col min="11283" max="11283" width="9.140625" style="41" customWidth="1"/>
    <col min="11284" max="11284" width="7.7109375" style="41" customWidth="1"/>
    <col min="11285" max="11515" width="8.85546875" style="41" customWidth="1"/>
    <col min="11516" max="11516" width="4.140625" style="41" bestFit="1" customWidth="1"/>
    <col min="11517" max="11517" width="10.7109375" style="41" customWidth="1"/>
    <col min="11518" max="11518" width="6.140625" style="41"/>
    <col min="11519" max="11519" width="4.140625" style="41" bestFit="1" customWidth="1"/>
    <col min="11520" max="11520" width="16.28515625" style="41" customWidth="1"/>
    <col min="11521" max="11521" width="16" style="41" customWidth="1"/>
    <col min="11522" max="11522" width="13.7109375" style="41" customWidth="1"/>
    <col min="11523" max="11523" width="18.85546875" style="41" customWidth="1"/>
    <col min="11524" max="11524" width="14.7109375" style="41" customWidth="1"/>
    <col min="11525" max="11525" width="5.7109375" style="41" customWidth="1"/>
    <col min="11526" max="11526" width="4.42578125" style="41" customWidth="1"/>
    <col min="11527" max="11527" width="12.140625" style="41" customWidth="1"/>
    <col min="11528" max="11528" width="7.28515625" style="41" customWidth="1"/>
    <col min="11529" max="11529" width="9.7109375" style="41" bestFit="1" customWidth="1"/>
    <col min="11530" max="11531" width="7.42578125" style="41" customWidth="1"/>
    <col min="11532" max="11532" width="8.42578125" style="41" customWidth="1"/>
    <col min="11533" max="11534" width="8.28515625" style="41" customWidth="1"/>
    <col min="11535" max="11536" width="8.85546875" style="41" customWidth="1"/>
    <col min="11537" max="11537" width="9.42578125" style="41" customWidth="1"/>
    <col min="11538" max="11538" width="11.7109375" style="41" customWidth="1"/>
    <col min="11539" max="11539" width="9.140625" style="41" customWidth="1"/>
    <col min="11540" max="11540" width="7.7109375" style="41" customWidth="1"/>
    <col min="11541" max="11771" width="8.85546875" style="41" customWidth="1"/>
    <col min="11772" max="11772" width="4.140625" style="41" bestFit="1" customWidth="1"/>
    <col min="11773" max="11773" width="10.7109375" style="41" customWidth="1"/>
    <col min="11774" max="11774" width="6.140625" style="41"/>
    <col min="11775" max="11775" width="4.140625" style="41" bestFit="1" customWidth="1"/>
    <col min="11776" max="11776" width="16.28515625" style="41" customWidth="1"/>
    <col min="11777" max="11777" width="16" style="41" customWidth="1"/>
    <col min="11778" max="11778" width="13.7109375" style="41" customWidth="1"/>
    <col min="11779" max="11779" width="18.85546875" style="41" customWidth="1"/>
    <col min="11780" max="11780" width="14.7109375" style="41" customWidth="1"/>
    <col min="11781" max="11781" width="5.7109375" style="41" customWidth="1"/>
    <col min="11782" max="11782" width="4.42578125" style="41" customWidth="1"/>
    <col min="11783" max="11783" width="12.140625" style="41" customWidth="1"/>
    <col min="11784" max="11784" width="7.28515625" style="41" customWidth="1"/>
    <col min="11785" max="11785" width="9.7109375" style="41" bestFit="1" customWidth="1"/>
    <col min="11786" max="11787" width="7.42578125" style="41" customWidth="1"/>
    <col min="11788" max="11788" width="8.42578125" style="41" customWidth="1"/>
    <col min="11789" max="11790" width="8.28515625" style="41" customWidth="1"/>
    <col min="11791" max="11792" width="8.85546875" style="41" customWidth="1"/>
    <col min="11793" max="11793" width="9.42578125" style="41" customWidth="1"/>
    <col min="11794" max="11794" width="11.7109375" style="41" customWidth="1"/>
    <col min="11795" max="11795" width="9.140625" style="41" customWidth="1"/>
    <col min="11796" max="11796" width="7.7109375" style="41" customWidth="1"/>
    <col min="11797" max="12027" width="8.85546875" style="41" customWidth="1"/>
    <col min="12028" max="12028" width="4.140625" style="41" bestFit="1" customWidth="1"/>
    <col min="12029" max="12029" width="10.7109375" style="41" customWidth="1"/>
    <col min="12030" max="12030" width="6.140625" style="41"/>
    <col min="12031" max="12031" width="4.140625" style="41" bestFit="1" customWidth="1"/>
    <col min="12032" max="12032" width="16.28515625" style="41" customWidth="1"/>
    <col min="12033" max="12033" width="16" style="41" customWidth="1"/>
    <col min="12034" max="12034" width="13.7109375" style="41" customWidth="1"/>
    <col min="12035" max="12035" width="18.85546875" style="41" customWidth="1"/>
    <col min="12036" max="12036" width="14.7109375" style="41" customWidth="1"/>
    <col min="12037" max="12037" width="5.7109375" style="41" customWidth="1"/>
    <col min="12038" max="12038" width="4.42578125" style="41" customWidth="1"/>
    <col min="12039" max="12039" width="12.140625" style="41" customWidth="1"/>
    <col min="12040" max="12040" width="7.28515625" style="41" customWidth="1"/>
    <col min="12041" max="12041" width="9.7109375" style="41" bestFit="1" customWidth="1"/>
    <col min="12042" max="12043" width="7.42578125" style="41" customWidth="1"/>
    <col min="12044" max="12044" width="8.42578125" style="41" customWidth="1"/>
    <col min="12045" max="12046" width="8.28515625" style="41" customWidth="1"/>
    <col min="12047" max="12048" width="8.85546875" style="41" customWidth="1"/>
    <col min="12049" max="12049" width="9.42578125" style="41" customWidth="1"/>
    <col min="12050" max="12050" width="11.7109375" style="41" customWidth="1"/>
    <col min="12051" max="12051" width="9.140625" style="41" customWidth="1"/>
    <col min="12052" max="12052" width="7.7109375" style="41" customWidth="1"/>
    <col min="12053" max="12283" width="8.85546875" style="41" customWidth="1"/>
    <col min="12284" max="12284" width="4.140625" style="41" bestFit="1" customWidth="1"/>
    <col min="12285" max="12285" width="10.7109375" style="41" customWidth="1"/>
    <col min="12286" max="12286" width="6.140625" style="41"/>
    <col min="12287" max="12287" width="4.140625" style="41" bestFit="1" customWidth="1"/>
    <col min="12288" max="12288" width="16.28515625" style="41" customWidth="1"/>
    <col min="12289" max="12289" width="16" style="41" customWidth="1"/>
    <col min="12290" max="12290" width="13.7109375" style="41" customWidth="1"/>
    <col min="12291" max="12291" width="18.85546875" style="41" customWidth="1"/>
    <col min="12292" max="12292" width="14.7109375" style="41" customWidth="1"/>
    <col min="12293" max="12293" width="5.7109375" style="41" customWidth="1"/>
    <col min="12294" max="12294" width="4.42578125" style="41" customWidth="1"/>
    <col min="12295" max="12295" width="12.140625" style="41" customWidth="1"/>
    <col min="12296" max="12296" width="7.28515625" style="41" customWidth="1"/>
    <col min="12297" max="12297" width="9.7109375" style="41" bestFit="1" customWidth="1"/>
    <col min="12298" max="12299" width="7.42578125" style="41" customWidth="1"/>
    <col min="12300" max="12300" width="8.42578125" style="41" customWidth="1"/>
    <col min="12301" max="12302" width="8.28515625" style="41" customWidth="1"/>
    <col min="12303" max="12304" width="8.85546875" style="41" customWidth="1"/>
    <col min="12305" max="12305" width="9.42578125" style="41" customWidth="1"/>
    <col min="12306" max="12306" width="11.7109375" style="41" customWidth="1"/>
    <col min="12307" max="12307" width="9.140625" style="41" customWidth="1"/>
    <col min="12308" max="12308" width="7.7109375" style="41" customWidth="1"/>
    <col min="12309" max="12539" width="8.85546875" style="41" customWidth="1"/>
    <col min="12540" max="12540" width="4.140625" style="41" bestFit="1" customWidth="1"/>
    <col min="12541" max="12541" width="10.7109375" style="41" customWidth="1"/>
    <col min="12542" max="12542" width="6.140625" style="41"/>
    <col min="12543" max="12543" width="4.140625" style="41" bestFit="1" customWidth="1"/>
    <col min="12544" max="12544" width="16.28515625" style="41" customWidth="1"/>
    <col min="12545" max="12545" width="16" style="41" customWidth="1"/>
    <col min="12546" max="12546" width="13.7109375" style="41" customWidth="1"/>
    <col min="12547" max="12547" width="18.85546875" style="41" customWidth="1"/>
    <col min="12548" max="12548" width="14.7109375" style="41" customWidth="1"/>
    <col min="12549" max="12549" width="5.7109375" style="41" customWidth="1"/>
    <col min="12550" max="12550" width="4.42578125" style="41" customWidth="1"/>
    <col min="12551" max="12551" width="12.140625" style="41" customWidth="1"/>
    <col min="12552" max="12552" width="7.28515625" style="41" customWidth="1"/>
    <col min="12553" max="12553" width="9.7109375" style="41" bestFit="1" customWidth="1"/>
    <col min="12554" max="12555" width="7.42578125" style="41" customWidth="1"/>
    <col min="12556" max="12556" width="8.42578125" style="41" customWidth="1"/>
    <col min="12557" max="12558" width="8.28515625" style="41" customWidth="1"/>
    <col min="12559" max="12560" width="8.85546875" style="41" customWidth="1"/>
    <col min="12561" max="12561" width="9.42578125" style="41" customWidth="1"/>
    <col min="12562" max="12562" width="11.7109375" style="41" customWidth="1"/>
    <col min="12563" max="12563" width="9.140625" style="41" customWidth="1"/>
    <col min="12564" max="12564" width="7.7109375" style="41" customWidth="1"/>
    <col min="12565" max="12795" width="8.85546875" style="41" customWidth="1"/>
    <col min="12796" max="12796" width="4.140625" style="41" bestFit="1" customWidth="1"/>
    <col min="12797" max="12797" width="10.7109375" style="41" customWidth="1"/>
    <col min="12798" max="12798" width="6.140625" style="41"/>
    <col min="12799" max="12799" width="4.140625" style="41" bestFit="1" customWidth="1"/>
    <col min="12800" max="12800" width="16.28515625" style="41" customWidth="1"/>
    <col min="12801" max="12801" width="16" style="41" customWidth="1"/>
    <col min="12802" max="12802" width="13.7109375" style="41" customWidth="1"/>
    <col min="12803" max="12803" width="18.85546875" style="41" customWidth="1"/>
    <col min="12804" max="12804" width="14.7109375" style="41" customWidth="1"/>
    <col min="12805" max="12805" width="5.7109375" style="41" customWidth="1"/>
    <col min="12806" max="12806" width="4.42578125" style="41" customWidth="1"/>
    <col min="12807" max="12807" width="12.140625" style="41" customWidth="1"/>
    <col min="12808" max="12808" width="7.28515625" style="41" customWidth="1"/>
    <col min="12809" max="12809" width="9.7109375" style="41" bestFit="1" customWidth="1"/>
    <col min="12810" max="12811" width="7.42578125" style="41" customWidth="1"/>
    <col min="12812" max="12812" width="8.42578125" style="41" customWidth="1"/>
    <col min="12813" max="12814" width="8.28515625" style="41" customWidth="1"/>
    <col min="12815" max="12816" width="8.85546875" style="41" customWidth="1"/>
    <col min="12817" max="12817" width="9.42578125" style="41" customWidth="1"/>
    <col min="12818" max="12818" width="11.7109375" style="41" customWidth="1"/>
    <col min="12819" max="12819" width="9.140625" style="41" customWidth="1"/>
    <col min="12820" max="12820" width="7.7109375" style="41" customWidth="1"/>
    <col min="12821" max="13051" width="8.85546875" style="41" customWidth="1"/>
    <col min="13052" max="13052" width="4.140625" style="41" bestFit="1" customWidth="1"/>
    <col min="13053" max="13053" width="10.7109375" style="41" customWidth="1"/>
    <col min="13054" max="13054" width="6.140625" style="41"/>
    <col min="13055" max="13055" width="4.140625" style="41" bestFit="1" customWidth="1"/>
    <col min="13056" max="13056" width="16.28515625" style="41" customWidth="1"/>
    <col min="13057" max="13057" width="16" style="41" customWidth="1"/>
    <col min="13058" max="13058" width="13.7109375" style="41" customWidth="1"/>
    <col min="13059" max="13059" width="18.85546875" style="41" customWidth="1"/>
    <col min="13060" max="13060" width="14.7109375" style="41" customWidth="1"/>
    <col min="13061" max="13061" width="5.7109375" style="41" customWidth="1"/>
    <col min="13062" max="13062" width="4.42578125" style="41" customWidth="1"/>
    <col min="13063" max="13063" width="12.140625" style="41" customWidth="1"/>
    <col min="13064" max="13064" width="7.28515625" style="41" customWidth="1"/>
    <col min="13065" max="13065" width="9.7109375" style="41" bestFit="1" customWidth="1"/>
    <col min="13066" max="13067" width="7.42578125" style="41" customWidth="1"/>
    <col min="13068" max="13068" width="8.42578125" style="41" customWidth="1"/>
    <col min="13069" max="13070" width="8.28515625" style="41" customWidth="1"/>
    <col min="13071" max="13072" width="8.85546875" style="41" customWidth="1"/>
    <col min="13073" max="13073" width="9.42578125" style="41" customWidth="1"/>
    <col min="13074" max="13074" width="11.7109375" style="41" customWidth="1"/>
    <col min="13075" max="13075" width="9.140625" style="41" customWidth="1"/>
    <col min="13076" max="13076" width="7.7109375" style="41" customWidth="1"/>
    <col min="13077" max="13307" width="8.85546875" style="41" customWidth="1"/>
    <col min="13308" max="13308" width="4.140625" style="41" bestFit="1" customWidth="1"/>
    <col min="13309" max="13309" width="10.7109375" style="41" customWidth="1"/>
    <col min="13310" max="13310" width="6.140625" style="41"/>
    <col min="13311" max="13311" width="4.140625" style="41" bestFit="1" customWidth="1"/>
    <col min="13312" max="13312" width="16.28515625" style="41" customWidth="1"/>
    <col min="13313" max="13313" width="16" style="41" customWidth="1"/>
    <col min="13314" max="13314" width="13.7109375" style="41" customWidth="1"/>
    <col min="13315" max="13315" width="18.85546875" style="41" customWidth="1"/>
    <col min="13316" max="13316" width="14.7109375" style="41" customWidth="1"/>
    <col min="13317" max="13317" width="5.7109375" style="41" customWidth="1"/>
    <col min="13318" max="13318" width="4.42578125" style="41" customWidth="1"/>
    <col min="13319" max="13319" width="12.140625" style="41" customWidth="1"/>
    <col min="13320" max="13320" width="7.28515625" style="41" customWidth="1"/>
    <col min="13321" max="13321" width="9.7109375" style="41" bestFit="1" customWidth="1"/>
    <col min="13322" max="13323" width="7.42578125" style="41" customWidth="1"/>
    <col min="13324" max="13324" width="8.42578125" style="41" customWidth="1"/>
    <col min="13325" max="13326" width="8.28515625" style="41" customWidth="1"/>
    <col min="13327" max="13328" width="8.85546875" style="41" customWidth="1"/>
    <col min="13329" max="13329" width="9.42578125" style="41" customWidth="1"/>
    <col min="13330" max="13330" width="11.7109375" style="41" customWidth="1"/>
    <col min="13331" max="13331" width="9.140625" style="41" customWidth="1"/>
    <col min="13332" max="13332" width="7.7109375" style="41" customWidth="1"/>
    <col min="13333" max="13563" width="8.85546875" style="41" customWidth="1"/>
    <col min="13564" max="13564" width="4.140625" style="41" bestFit="1" customWidth="1"/>
    <col min="13565" max="13565" width="10.7109375" style="41" customWidth="1"/>
    <col min="13566" max="13566" width="6.140625" style="41"/>
    <col min="13567" max="13567" width="4.140625" style="41" bestFit="1" customWidth="1"/>
    <col min="13568" max="13568" width="16.28515625" style="41" customWidth="1"/>
    <col min="13569" max="13569" width="16" style="41" customWidth="1"/>
    <col min="13570" max="13570" width="13.7109375" style="41" customWidth="1"/>
    <col min="13571" max="13571" width="18.85546875" style="41" customWidth="1"/>
    <col min="13572" max="13572" width="14.7109375" style="41" customWidth="1"/>
    <col min="13573" max="13573" width="5.7109375" style="41" customWidth="1"/>
    <col min="13574" max="13574" width="4.42578125" style="41" customWidth="1"/>
    <col min="13575" max="13575" width="12.140625" style="41" customWidth="1"/>
    <col min="13576" max="13576" width="7.28515625" style="41" customWidth="1"/>
    <col min="13577" max="13577" width="9.7109375" style="41" bestFit="1" customWidth="1"/>
    <col min="13578" max="13579" width="7.42578125" style="41" customWidth="1"/>
    <col min="13580" max="13580" width="8.42578125" style="41" customWidth="1"/>
    <col min="13581" max="13582" width="8.28515625" style="41" customWidth="1"/>
    <col min="13583" max="13584" width="8.85546875" style="41" customWidth="1"/>
    <col min="13585" max="13585" width="9.42578125" style="41" customWidth="1"/>
    <col min="13586" max="13586" width="11.7109375" style="41" customWidth="1"/>
    <col min="13587" max="13587" width="9.140625" style="41" customWidth="1"/>
    <col min="13588" max="13588" width="7.7109375" style="41" customWidth="1"/>
    <col min="13589" max="13819" width="8.85546875" style="41" customWidth="1"/>
    <col min="13820" max="13820" width="4.140625" style="41" bestFit="1" customWidth="1"/>
    <col min="13821" max="13821" width="10.7109375" style="41" customWidth="1"/>
    <col min="13822" max="13822" width="6.140625" style="41"/>
    <col min="13823" max="13823" width="4.140625" style="41" bestFit="1" customWidth="1"/>
    <col min="13824" max="13824" width="16.28515625" style="41" customWidth="1"/>
    <col min="13825" max="13825" width="16" style="41" customWidth="1"/>
    <col min="13826" max="13826" width="13.7109375" style="41" customWidth="1"/>
    <col min="13827" max="13827" width="18.85546875" style="41" customWidth="1"/>
    <col min="13828" max="13828" width="14.7109375" style="41" customWidth="1"/>
    <col min="13829" max="13829" width="5.7109375" style="41" customWidth="1"/>
    <col min="13830" max="13830" width="4.42578125" style="41" customWidth="1"/>
    <col min="13831" max="13831" width="12.140625" style="41" customWidth="1"/>
    <col min="13832" max="13832" width="7.28515625" style="41" customWidth="1"/>
    <col min="13833" max="13833" width="9.7109375" style="41" bestFit="1" customWidth="1"/>
    <col min="13834" max="13835" width="7.42578125" style="41" customWidth="1"/>
    <col min="13836" max="13836" width="8.42578125" style="41" customWidth="1"/>
    <col min="13837" max="13838" width="8.28515625" style="41" customWidth="1"/>
    <col min="13839" max="13840" width="8.85546875" style="41" customWidth="1"/>
    <col min="13841" max="13841" width="9.42578125" style="41" customWidth="1"/>
    <col min="13842" max="13842" width="11.7109375" style="41" customWidth="1"/>
    <col min="13843" max="13843" width="9.140625" style="41" customWidth="1"/>
    <col min="13844" max="13844" width="7.7109375" style="41" customWidth="1"/>
    <col min="13845" max="14075" width="8.85546875" style="41" customWidth="1"/>
    <col min="14076" max="14076" width="4.140625" style="41" bestFit="1" customWidth="1"/>
    <col min="14077" max="14077" width="10.7109375" style="41" customWidth="1"/>
    <col min="14078" max="14078" width="6.140625" style="41"/>
    <col min="14079" max="14079" width="4.140625" style="41" bestFit="1" customWidth="1"/>
    <col min="14080" max="14080" width="16.28515625" style="41" customWidth="1"/>
    <col min="14081" max="14081" width="16" style="41" customWidth="1"/>
    <col min="14082" max="14082" width="13.7109375" style="41" customWidth="1"/>
    <col min="14083" max="14083" width="18.85546875" style="41" customWidth="1"/>
    <col min="14084" max="14084" width="14.7109375" style="41" customWidth="1"/>
    <col min="14085" max="14085" width="5.7109375" style="41" customWidth="1"/>
    <col min="14086" max="14086" width="4.42578125" style="41" customWidth="1"/>
    <col min="14087" max="14087" width="12.140625" style="41" customWidth="1"/>
    <col min="14088" max="14088" width="7.28515625" style="41" customWidth="1"/>
    <col min="14089" max="14089" width="9.7109375" style="41" bestFit="1" customWidth="1"/>
    <col min="14090" max="14091" width="7.42578125" style="41" customWidth="1"/>
    <col min="14092" max="14092" width="8.42578125" style="41" customWidth="1"/>
    <col min="14093" max="14094" width="8.28515625" style="41" customWidth="1"/>
    <col min="14095" max="14096" width="8.85546875" style="41" customWidth="1"/>
    <col min="14097" max="14097" width="9.42578125" style="41" customWidth="1"/>
    <col min="14098" max="14098" width="11.7109375" style="41" customWidth="1"/>
    <col min="14099" max="14099" width="9.140625" style="41" customWidth="1"/>
    <col min="14100" max="14100" width="7.7109375" style="41" customWidth="1"/>
    <col min="14101" max="14331" width="8.85546875" style="41" customWidth="1"/>
    <col min="14332" max="14332" width="4.140625" style="41" bestFit="1" customWidth="1"/>
    <col min="14333" max="14333" width="10.7109375" style="41" customWidth="1"/>
    <col min="14334" max="14334" width="6.140625" style="41"/>
    <col min="14335" max="14335" width="4.140625" style="41" bestFit="1" customWidth="1"/>
    <col min="14336" max="14336" width="16.28515625" style="41" customWidth="1"/>
    <col min="14337" max="14337" width="16" style="41" customWidth="1"/>
    <col min="14338" max="14338" width="13.7109375" style="41" customWidth="1"/>
    <col min="14339" max="14339" width="18.85546875" style="41" customWidth="1"/>
    <col min="14340" max="14340" width="14.7109375" style="41" customWidth="1"/>
    <col min="14341" max="14341" width="5.7109375" style="41" customWidth="1"/>
    <col min="14342" max="14342" width="4.42578125" style="41" customWidth="1"/>
    <col min="14343" max="14343" width="12.140625" style="41" customWidth="1"/>
    <col min="14344" max="14344" width="7.28515625" style="41" customWidth="1"/>
    <col min="14345" max="14345" width="9.7109375" style="41" bestFit="1" customWidth="1"/>
    <col min="14346" max="14347" width="7.42578125" style="41" customWidth="1"/>
    <col min="14348" max="14348" width="8.42578125" style="41" customWidth="1"/>
    <col min="14349" max="14350" width="8.28515625" style="41" customWidth="1"/>
    <col min="14351" max="14352" width="8.85546875" style="41" customWidth="1"/>
    <col min="14353" max="14353" width="9.42578125" style="41" customWidth="1"/>
    <col min="14354" max="14354" width="11.7109375" style="41" customWidth="1"/>
    <col min="14355" max="14355" width="9.140625" style="41" customWidth="1"/>
    <col min="14356" max="14356" width="7.7109375" style="41" customWidth="1"/>
    <col min="14357" max="14587" width="8.85546875" style="41" customWidth="1"/>
    <col min="14588" max="14588" width="4.140625" style="41" bestFit="1" customWidth="1"/>
    <col min="14589" max="14589" width="10.7109375" style="41" customWidth="1"/>
    <col min="14590" max="14590" width="6.140625" style="41"/>
    <col min="14591" max="14591" width="4.140625" style="41" bestFit="1" customWidth="1"/>
    <col min="14592" max="14592" width="16.28515625" style="41" customWidth="1"/>
    <col min="14593" max="14593" width="16" style="41" customWidth="1"/>
    <col min="14594" max="14594" width="13.7109375" style="41" customWidth="1"/>
    <col min="14595" max="14595" width="18.85546875" style="41" customWidth="1"/>
    <col min="14596" max="14596" width="14.7109375" style="41" customWidth="1"/>
    <col min="14597" max="14597" width="5.7109375" style="41" customWidth="1"/>
    <col min="14598" max="14598" width="4.42578125" style="41" customWidth="1"/>
    <col min="14599" max="14599" width="12.140625" style="41" customWidth="1"/>
    <col min="14600" max="14600" width="7.28515625" style="41" customWidth="1"/>
    <col min="14601" max="14601" width="9.7109375" style="41" bestFit="1" customWidth="1"/>
    <col min="14602" max="14603" width="7.42578125" style="41" customWidth="1"/>
    <col min="14604" max="14604" width="8.42578125" style="41" customWidth="1"/>
    <col min="14605" max="14606" width="8.28515625" style="41" customWidth="1"/>
    <col min="14607" max="14608" width="8.85546875" style="41" customWidth="1"/>
    <col min="14609" max="14609" width="9.42578125" style="41" customWidth="1"/>
    <col min="14610" max="14610" width="11.7109375" style="41" customWidth="1"/>
    <col min="14611" max="14611" width="9.140625" style="41" customWidth="1"/>
    <col min="14612" max="14612" width="7.7109375" style="41" customWidth="1"/>
    <col min="14613" max="14843" width="8.85546875" style="41" customWidth="1"/>
    <col min="14844" max="14844" width="4.140625" style="41" bestFit="1" customWidth="1"/>
    <col min="14845" max="14845" width="10.7109375" style="41" customWidth="1"/>
    <col min="14846" max="14846" width="6.140625" style="41"/>
    <col min="14847" max="14847" width="4.140625" style="41" bestFit="1" customWidth="1"/>
    <col min="14848" max="14848" width="16.28515625" style="41" customWidth="1"/>
    <col min="14849" max="14849" width="16" style="41" customWidth="1"/>
    <col min="14850" max="14850" width="13.7109375" style="41" customWidth="1"/>
    <col min="14851" max="14851" width="18.85546875" style="41" customWidth="1"/>
    <col min="14852" max="14852" width="14.7109375" style="41" customWidth="1"/>
    <col min="14853" max="14853" width="5.7109375" style="41" customWidth="1"/>
    <col min="14854" max="14854" width="4.42578125" style="41" customWidth="1"/>
    <col min="14855" max="14855" width="12.140625" style="41" customWidth="1"/>
    <col min="14856" max="14856" width="7.28515625" style="41" customWidth="1"/>
    <col min="14857" max="14857" width="9.7109375" style="41" bestFit="1" customWidth="1"/>
    <col min="14858" max="14859" width="7.42578125" style="41" customWidth="1"/>
    <col min="14860" max="14860" width="8.42578125" style="41" customWidth="1"/>
    <col min="14861" max="14862" width="8.28515625" style="41" customWidth="1"/>
    <col min="14863" max="14864" width="8.85546875" style="41" customWidth="1"/>
    <col min="14865" max="14865" width="9.42578125" style="41" customWidth="1"/>
    <col min="14866" max="14866" width="11.7109375" style="41" customWidth="1"/>
    <col min="14867" max="14867" width="9.140625" style="41" customWidth="1"/>
    <col min="14868" max="14868" width="7.7109375" style="41" customWidth="1"/>
    <col min="14869" max="15099" width="8.85546875" style="41" customWidth="1"/>
    <col min="15100" max="15100" width="4.140625" style="41" bestFit="1" customWidth="1"/>
    <col min="15101" max="15101" width="10.7109375" style="41" customWidth="1"/>
    <col min="15102" max="15102" width="6.140625" style="41"/>
    <col min="15103" max="15103" width="4.140625" style="41" bestFit="1" customWidth="1"/>
    <col min="15104" max="15104" width="16.28515625" style="41" customWidth="1"/>
    <col min="15105" max="15105" width="16" style="41" customWidth="1"/>
    <col min="15106" max="15106" width="13.7109375" style="41" customWidth="1"/>
    <col min="15107" max="15107" width="18.85546875" style="41" customWidth="1"/>
    <col min="15108" max="15108" width="14.7109375" style="41" customWidth="1"/>
    <col min="15109" max="15109" width="5.7109375" style="41" customWidth="1"/>
    <col min="15110" max="15110" width="4.42578125" style="41" customWidth="1"/>
    <col min="15111" max="15111" width="12.140625" style="41" customWidth="1"/>
    <col min="15112" max="15112" width="7.28515625" style="41" customWidth="1"/>
    <col min="15113" max="15113" width="9.7109375" style="41" bestFit="1" customWidth="1"/>
    <col min="15114" max="15115" width="7.42578125" style="41" customWidth="1"/>
    <col min="15116" max="15116" width="8.42578125" style="41" customWidth="1"/>
    <col min="15117" max="15118" width="8.28515625" style="41" customWidth="1"/>
    <col min="15119" max="15120" width="8.85546875" style="41" customWidth="1"/>
    <col min="15121" max="15121" width="9.42578125" style="41" customWidth="1"/>
    <col min="15122" max="15122" width="11.7109375" style="41" customWidth="1"/>
    <col min="15123" max="15123" width="9.140625" style="41" customWidth="1"/>
    <col min="15124" max="15124" width="7.7109375" style="41" customWidth="1"/>
    <col min="15125" max="15355" width="8.85546875" style="41" customWidth="1"/>
    <col min="15356" max="15356" width="4.140625" style="41" bestFit="1" customWidth="1"/>
    <col min="15357" max="15357" width="10.7109375" style="41" customWidth="1"/>
    <col min="15358" max="15358" width="6.140625" style="41"/>
    <col min="15359" max="15359" width="4.140625" style="41" bestFit="1" customWidth="1"/>
    <col min="15360" max="15360" width="16.28515625" style="41" customWidth="1"/>
    <col min="15361" max="15361" width="16" style="41" customWidth="1"/>
    <col min="15362" max="15362" width="13.7109375" style="41" customWidth="1"/>
    <col min="15363" max="15363" width="18.85546875" style="41" customWidth="1"/>
    <col min="15364" max="15364" width="14.7109375" style="41" customWidth="1"/>
    <col min="15365" max="15365" width="5.7109375" style="41" customWidth="1"/>
    <col min="15366" max="15366" width="4.42578125" style="41" customWidth="1"/>
    <col min="15367" max="15367" width="12.140625" style="41" customWidth="1"/>
    <col min="15368" max="15368" width="7.28515625" style="41" customWidth="1"/>
    <col min="15369" max="15369" width="9.7109375" style="41" bestFit="1" customWidth="1"/>
    <col min="15370" max="15371" width="7.42578125" style="41" customWidth="1"/>
    <col min="15372" max="15372" width="8.42578125" style="41" customWidth="1"/>
    <col min="15373" max="15374" width="8.28515625" style="41" customWidth="1"/>
    <col min="15375" max="15376" width="8.85546875" style="41" customWidth="1"/>
    <col min="15377" max="15377" width="9.42578125" style="41" customWidth="1"/>
    <col min="15378" max="15378" width="11.7109375" style="41" customWidth="1"/>
    <col min="15379" max="15379" width="9.140625" style="41" customWidth="1"/>
    <col min="15380" max="15380" width="7.7109375" style="41" customWidth="1"/>
    <col min="15381" max="15611" width="8.85546875" style="41" customWidth="1"/>
    <col min="15612" max="15612" width="4.140625" style="41" bestFit="1" customWidth="1"/>
    <col min="15613" max="15613" width="10.7109375" style="41" customWidth="1"/>
    <col min="15614" max="15614" width="6.140625" style="41"/>
    <col min="15615" max="15615" width="4.140625" style="41" bestFit="1" customWidth="1"/>
    <col min="15616" max="15616" width="16.28515625" style="41" customWidth="1"/>
    <col min="15617" max="15617" width="16" style="41" customWidth="1"/>
    <col min="15618" max="15618" width="13.7109375" style="41" customWidth="1"/>
    <col min="15619" max="15619" width="18.85546875" style="41" customWidth="1"/>
    <col min="15620" max="15620" width="14.7109375" style="41" customWidth="1"/>
    <col min="15621" max="15621" width="5.7109375" style="41" customWidth="1"/>
    <col min="15622" max="15622" width="4.42578125" style="41" customWidth="1"/>
    <col min="15623" max="15623" width="12.140625" style="41" customWidth="1"/>
    <col min="15624" max="15624" width="7.28515625" style="41" customWidth="1"/>
    <col min="15625" max="15625" width="9.7109375" style="41" bestFit="1" customWidth="1"/>
    <col min="15626" max="15627" width="7.42578125" style="41" customWidth="1"/>
    <col min="15628" max="15628" width="8.42578125" style="41" customWidth="1"/>
    <col min="15629" max="15630" width="8.28515625" style="41" customWidth="1"/>
    <col min="15631" max="15632" width="8.85546875" style="41" customWidth="1"/>
    <col min="15633" max="15633" width="9.42578125" style="41" customWidth="1"/>
    <col min="15634" max="15634" width="11.7109375" style="41" customWidth="1"/>
    <col min="15635" max="15635" width="9.140625" style="41" customWidth="1"/>
    <col min="15636" max="15636" width="7.7109375" style="41" customWidth="1"/>
    <col min="15637" max="15867" width="8.85546875" style="41" customWidth="1"/>
    <col min="15868" max="15868" width="4.140625" style="41" bestFit="1" customWidth="1"/>
    <col min="15869" max="15869" width="10.7109375" style="41" customWidth="1"/>
    <col min="15870" max="15870" width="6.140625" style="41"/>
    <col min="15871" max="15871" width="4.140625" style="41" bestFit="1" customWidth="1"/>
    <col min="15872" max="15872" width="16.28515625" style="41" customWidth="1"/>
    <col min="15873" max="15873" width="16" style="41" customWidth="1"/>
    <col min="15874" max="15874" width="13.7109375" style="41" customWidth="1"/>
    <col min="15875" max="15875" width="18.85546875" style="41" customWidth="1"/>
    <col min="15876" max="15876" width="14.7109375" style="41" customWidth="1"/>
    <col min="15877" max="15877" width="5.7109375" style="41" customWidth="1"/>
    <col min="15878" max="15878" width="4.42578125" style="41" customWidth="1"/>
    <col min="15879" max="15879" width="12.140625" style="41" customWidth="1"/>
    <col min="15880" max="15880" width="7.28515625" style="41" customWidth="1"/>
    <col min="15881" max="15881" width="9.7109375" style="41" bestFit="1" customWidth="1"/>
    <col min="15882" max="15883" width="7.42578125" style="41" customWidth="1"/>
    <col min="15884" max="15884" width="8.42578125" style="41" customWidth="1"/>
    <col min="15885" max="15886" width="8.28515625" style="41" customWidth="1"/>
    <col min="15887" max="15888" width="8.85546875" style="41" customWidth="1"/>
    <col min="15889" max="15889" width="9.42578125" style="41" customWidth="1"/>
    <col min="15890" max="15890" width="11.7109375" style="41" customWidth="1"/>
    <col min="15891" max="15891" width="9.140625" style="41" customWidth="1"/>
    <col min="15892" max="15892" width="7.7109375" style="41" customWidth="1"/>
    <col min="15893" max="16123" width="8.85546875" style="41" customWidth="1"/>
    <col min="16124" max="16124" width="4.140625" style="41" bestFit="1" customWidth="1"/>
    <col min="16125" max="16125" width="10.7109375" style="41" customWidth="1"/>
    <col min="16126" max="16126" width="6.140625" style="41"/>
    <col min="16127" max="16127" width="4.140625" style="41" bestFit="1" customWidth="1"/>
    <col min="16128" max="16128" width="16.28515625" style="41" customWidth="1"/>
    <col min="16129" max="16129" width="16" style="41" customWidth="1"/>
    <col min="16130" max="16130" width="13.7109375" style="41" customWidth="1"/>
    <col min="16131" max="16131" width="18.85546875" style="41" customWidth="1"/>
    <col min="16132" max="16132" width="14.7109375" style="41" customWidth="1"/>
    <col min="16133" max="16133" width="5.7109375" style="41" customWidth="1"/>
    <col min="16134" max="16134" width="4.42578125" style="41" customWidth="1"/>
    <col min="16135" max="16135" width="12.140625" style="41" customWidth="1"/>
    <col min="16136" max="16136" width="7.28515625" style="41" customWidth="1"/>
    <col min="16137" max="16137" width="9.7109375" style="41" bestFit="1" customWidth="1"/>
    <col min="16138" max="16139" width="7.42578125" style="41" customWidth="1"/>
    <col min="16140" max="16140" width="8.42578125" style="41" customWidth="1"/>
    <col min="16141" max="16142" width="8.28515625" style="41" customWidth="1"/>
    <col min="16143" max="16144" width="8.85546875" style="41" customWidth="1"/>
    <col min="16145" max="16145" width="9.42578125" style="41" customWidth="1"/>
    <col min="16146" max="16146" width="11.7109375" style="41" customWidth="1"/>
    <col min="16147" max="16147" width="9.140625" style="41" customWidth="1"/>
    <col min="16148" max="16148" width="7.7109375" style="41" customWidth="1"/>
    <col min="16149" max="16379" width="8.85546875" style="41" customWidth="1"/>
    <col min="16380" max="16380" width="4.140625" style="41" bestFit="1" customWidth="1"/>
    <col min="16381" max="16384" width="10.7109375" style="41" customWidth="1"/>
  </cols>
  <sheetData>
    <row r="1" spans="1:20" x14ac:dyDescent="0.2">
      <c r="B1" s="42" t="s">
        <v>516</v>
      </c>
      <c r="C1" s="42"/>
      <c r="D1" s="42"/>
    </row>
    <row r="2" spans="1:20" x14ac:dyDescent="0.2">
      <c r="B2" s="42"/>
      <c r="C2" s="42"/>
      <c r="D2" s="42"/>
    </row>
    <row r="4" spans="1:20" x14ac:dyDescent="0.2">
      <c r="A4" s="63" t="s">
        <v>94</v>
      </c>
      <c r="B4" s="4" t="s">
        <v>95</v>
      </c>
      <c r="C4" s="48" t="s">
        <v>524</v>
      </c>
      <c r="D4" s="48" t="s">
        <v>525</v>
      </c>
      <c r="E4" s="48" t="s">
        <v>96</v>
      </c>
      <c r="F4" s="48" t="s">
        <v>97</v>
      </c>
      <c r="G4" s="48" t="s">
        <v>98</v>
      </c>
      <c r="H4" s="64" t="s">
        <v>99</v>
      </c>
      <c r="I4" s="48" t="s">
        <v>100</v>
      </c>
      <c r="J4" s="64" t="s">
        <v>101</v>
      </c>
      <c r="K4" s="5" t="s">
        <v>102</v>
      </c>
      <c r="L4" s="46"/>
      <c r="M4" s="65"/>
      <c r="N4" s="65"/>
      <c r="O4" s="5" t="s">
        <v>103</v>
      </c>
      <c r="P4" s="47"/>
      <c r="Q4" s="46" t="s">
        <v>104</v>
      </c>
      <c r="R4" s="46"/>
      <c r="S4" s="65"/>
      <c r="T4" s="66"/>
    </row>
    <row r="5" spans="1:20" x14ac:dyDescent="0.2">
      <c r="A5" s="67"/>
      <c r="B5" s="68"/>
      <c r="C5" s="69"/>
      <c r="D5" s="69"/>
      <c r="E5" s="69"/>
      <c r="F5" s="50" t="s">
        <v>105</v>
      </c>
      <c r="G5" s="50" t="s">
        <v>106</v>
      </c>
      <c r="H5" s="70" t="s">
        <v>107</v>
      </c>
      <c r="I5" s="69" t="s">
        <v>108</v>
      </c>
      <c r="J5" s="51" t="s">
        <v>109</v>
      </c>
      <c r="K5" s="71" t="s">
        <v>531</v>
      </c>
      <c r="L5" s="71" t="s">
        <v>271</v>
      </c>
      <c r="M5" s="71" t="s">
        <v>110</v>
      </c>
      <c r="N5" s="71" t="s">
        <v>111</v>
      </c>
      <c r="O5" s="71" t="s">
        <v>112</v>
      </c>
      <c r="P5" s="71" t="s">
        <v>113</v>
      </c>
      <c r="Q5" s="66" t="s">
        <v>274</v>
      </c>
      <c r="R5" s="66" t="s">
        <v>273</v>
      </c>
      <c r="S5" s="66" t="s">
        <v>272</v>
      </c>
      <c r="T5" s="66" t="s">
        <v>115</v>
      </c>
    </row>
    <row r="6" spans="1:20" x14ac:dyDescent="0.2">
      <c r="A6" s="71">
        <v>1</v>
      </c>
      <c r="B6" s="71">
        <v>2</v>
      </c>
      <c r="C6" s="71"/>
      <c r="D6" s="71"/>
      <c r="E6" s="71">
        <v>3</v>
      </c>
      <c r="F6" s="102">
        <v>4</v>
      </c>
      <c r="G6" s="102">
        <v>5</v>
      </c>
      <c r="H6" s="71">
        <v>6</v>
      </c>
      <c r="I6" s="72">
        <v>8</v>
      </c>
      <c r="J6" s="55">
        <v>9</v>
      </c>
      <c r="K6" s="72">
        <v>10</v>
      </c>
      <c r="L6" s="72">
        <v>11</v>
      </c>
      <c r="M6" s="72">
        <v>12</v>
      </c>
      <c r="N6" s="72">
        <v>13</v>
      </c>
      <c r="O6" s="72">
        <v>14</v>
      </c>
      <c r="P6" s="72">
        <v>15</v>
      </c>
      <c r="Q6" s="66">
        <v>17</v>
      </c>
      <c r="R6" s="66"/>
      <c r="S6" s="71">
        <v>18</v>
      </c>
      <c r="T6" s="71">
        <v>20</v>
      </c>
    </row>
    <row r="7" spans="1:20" x14ac:dyDescent="0.2">
      <c r="A7" s="73"/>
      <c r="B7" s="12"/>
      <c r="C7" s="86"/>
      <c r="D7" s="86"/>
      <c r="E7" s="74"/>
      <c r="F7" s="39"/>
      <c r="G7" s="39"/>
      <c r="H7" s="75"/>
      <c r="I7" s="74"/>
      <c r="J7" s="21"/>
      <c r="N7" s="76"/>
      <c r="P7" s="75"/>
      <c r="T7" s="76"/>
    </row>
    <row r="8" spans="1:20" x14ac:dyDescent="0.2">
      <c r="A8" s="73">
        <v>1</v>
      </c>
      <c r="B8" s="77" t="s">
        <v>517</v>
      </c>
      <c r="C8" s="74">
        <v>1.7</v>
      </c>
      <c r="D8" s="74">
        <v>2.4500000000000002</v>
      </c>
      <c r="E8" s="78">
        <v>2.5</v>
      </c>
      <c r="F8" s="107">
        <f>2*(C8+D8)</f>
        <v>8.3000000000000007</v>
      </c>
      <c r="G8" s="103">
        <v>4.2</v>
      </c>
      <c r="H8" s="80">
        <f>E8*F8</f>
        <v>20.75</v>
      </c>
      <c r="I8" s="78">
        <v>5.25</v>
      </c>
      <c r="J8" s="112">
        <f t="shared" ref="J8:J14" si="0">H8-I8</f>
        <v>15.5</v>
      </c>
      <c r="K8" s="78"/>
      <c r="L8" s="78"/>
      <c r="M8" s="78">
        <v>4.2</v>
      </c>
      <c r="N8" s="80"/>
      <c r="O8" s="103">
        <v>4.2</v>
      </c>
      <c r="P8" s="80"/>
      <c r="Q8" s="78">
        <v>15.5</v>
      </c>
      <c r="R8" s="78"/>
      <c r="S8" s="81"/>
      <c r="T8" s="80"/>
    </row>
    <row r="9" spans="1:20" x14ac:dyDescent="0.2">
      <c r="A9" s="73">
        <v>2</v>
      </c>
      <c r="B9" s="77" t="s">
        <v>518</v>
      </c>
      <c r="C9" s="74">
        <v>2.7</v>
      </c>
      <c r="D9" s="74">
        <v>4.72</v>
      </c>
      <c r="E9" s="78">
        <v>2.5</v>
      </c>
      <c r="F9" s="107">
        <f t="shared" ref="F9:F29" si="1">2*(C9+D9)</f>
        <v>14.84</v>
      </c>
      <c r="G9" s="103">
        <v>12</v>
      </c>
      <c r="H9" s="80">
        <f t="shared" ref="H9:H29" si="2">E9*F9</f>
        <v>37.1</v>
      </c>
      <c r="I9" s="78">
        <v>13</v>
      </c>
      <c r="J9" s="112">
        <f t="shared" si="0"/>
        <v>24.1</v>
      </c>
      <c r="K9" s="78"/>
      <c r="L9" s="78">
        <v>12</v>
      </c>
      <c r="M9" s="78"/>
      <c r="N9" s="80">
        <v>8</v>
      </c>
      <c r="O9" s="103">
        <v>12</v>
      </c>
      <c r="P9" s="80"/>
      <c r="Q9" s="78">
        <v>24.1</v>
      </c>
      <c r="R9" s="78"/>
      <c r="S9" s="81"/>
      <c r="T9" s="80"/>
    </row>
    <row r="10" spans="1:20" x14ac:dyDescent="0.2">
      <c r="A10" s="73">
        <v>3</v>
      </c>
      <c r="B10" s="77" t="s">
        <v>519</v>
      </c>
      <c r="C10" s="74">
        <v>3.5</v>
      </c>
      <c r="D10" s="74">
        <v>4.7</v>
      </c>
      <c r="E10" s="78">
        <v>2.5</v>
      </c>
      <c r="F10" s="107">
        <f t="shared" si="1"/>
        <v>16.399999999999999</v>
      </c>
      <c r="G10" s="103">
        <v>16.399999999999999</v>
      </c>
      <c r="H10" s="80">
        <f t="shared" si="2"/>
        <v>41</v>
      </c>
      <c r="I10" s="82">
        <v>1.9</v>
      </c>
      <c r="J10" s="112">
        <f t="shared" si="0"/>
        <v>39.1</v>
      </c>
      <c r="K10" s="78"/>
      <c r="L10" s="78">
        <v>16.399999999999999</v>
      </c>
      <c r="M10" s="78"/>
      <c r="N10" s="80">
        <v>15.5</v>
      </c>
      <c r="O10" s="103">
        <v>16.399999999999999</v>
      </c>
      <c r="P10" s="80"/>
      <c r="Q10" s="78">
        <v>39.1</v>
      </c>
      <c r="R10" s="78"/>
      <c r="S10" s="81"/>
      <c r="T10" s="80"/>
    </row>
    <row r="11" spans="1:20" x14ac:dyDescent="0.2">
      <c r="A11" s="73">
        <v>4</v>
      </c>
      <c r="B11" s="83" t="s">
        <v>520</v>
      </c>
      <c r="C11" s="97">
        <v>3.6</v>
      </c>
      <c r="D11" s="97">
        <v>3.6</v>
      </c>
      <c r="E11" s="78">
        <v>2.5</v>
      </c>
      <c r="F11" s="107">
        <f t="shared" si="1"/>
        <v>14.4</v>
      </c>
      <c r="G11" s="103">
        <v>13</v>
      </c>
      <c r="H11" s="80">
        <f t="shared" si="2"/>
        <v>36</v>
      </c>
      <c r="I11" s="78">
        <v>1.9</v>
      </c>
      <c r="J11" s="112">
        <f t="shared" si="0"/>
        <v>34.1</v>
      </c>
      <c r="K11" s="78"/>
      <c r="L11" s="78">
        <v>13</v>
      </c>
      <c r="M11" s="78"/>
      <c r="N11" s="80">
        <v>13</v>
      </c>
      <c r="O11" s="103">
        <v>13</v>
      </c>
      <c r="P11" s="80"/>
      <c r="Q11" s="78">
        <v>34.1</v>
      </c>
      <c r="R11" s="78"/>
      <c r="S11" s="81"/>
      <c r="T11" s="80"/>
    </row>
    <row r="12" spans="1:20" x14ac:dyDescent="0.2">
      <c r="A12" s="73">
        <v>5</v>
      </c>
      <c r="B12" s="77" t="s">
        <v>521</v>
      </c>
      <c r="C12" s="74">
        <v>10</v>
      </c>
      <c r="D12" s="74">
        <v>3.75</v>
      </c>
      <c r="E12" s="78">
        <v>2.5</v>
      </c>
      <c r="F12" s="107">
        <f t="shared" si="1"/>
        <v>27.5</v>
      </c>
      <c r="G12" s="103">
        <v>36.4</v>
      </c>
      <c r="H12" s="80">
        <f t="shared" si="2"/>
        <v>68.75</v>
      </c>
      <c r="I12" s="82">
        <v>6</v>
      </c>
      <c r="J12" s="112">
        <f t="shared" si="0"/>
        <v>62.75</v>
      </c>
      <c r="K12" s="79"/>
      <c r="L12" s="79">
        <v>36.4</v>
      </c>
      <c r="M12" s="78"/>
      <c r="N12" s="80">
        <v>25</v>
      </c>
      <c r="O12" s="103">
        <v>36.4</v>
      </c>
      <c r="P12" s="80"/>
      <c r="Q12" s="78">
        <v>62.75</v>
      </c>
      <c r="R12" s="78"/>
      <c r="S12" s="81">
        <v>3</v>
      </c>
      <c r="T12" s="80"/>
    </row>
    <row r="13" spans="1:20" x14ac:dyDescent="0.2">
      <c r="A13" s="73"/>
      <c r="B13" s="77" t="s">
        <v>4</v>
      </c>
      <c r="C13" s="74"/>
      <c r="D13" s="74"/>
      <c r="E13" s="78"/>
      <c r="F13" s="107"/>
      <c r="G13" s="103"/>
      <c r="H13" s="80"/>
      <c r="I13" s="82"/>
      <c r="J13" s="112"/>
      <c r="K13" s="79"/>
      <c r="L13" s="79"/>
      <c r="M13" s="78"/>
      <c r="N13" s="105">
        <f>SUM(N9:N12)</f>
        <v>61.5</v>
      </c>
      <c r="O13" s="103"/>
      <c r="P13" s="80"/>
      <c r="Q13" s="78"/>
      <c r="R13" s="78"/>
      <c r="S13" s="81"/>
      <c r="T13" s="80"/>
    </row>
    <row r="14" spans="1:20" x14ac:dyDescent="0.2">
      <c r="A14" s="67">
        <v>10</v>
      </c>
      <c r="B14" s="68" t="s">
        <v>267</v>
      </c>
      <c r="C14" s="69">
        <v>1.1499999999999999</v>
      </c>
      <c r="D14" s="69">
        <v>1.1000000000000001</v>
      </c>
      <c r="E14" s="98">
        <v>2.5</v>
      </c>
      <c r="F14" s="108">
        <f t="shared" si="1"/>
        <v>4.5</v>
      </c>
      <c r="G14" s="104">
        <v>1.2</v>
      </c>
      <c r="H14" s="100">
        <f t="shared" si="2"/>
        <v>11.25</v>
      </c>
      <c r="I14" s="101">
        <v>1.7</v>
      </c>
      <c r="J14" s="113">
        <f t="shared" si="0"/>
        <v>9.5500000000000007</v>
      </c>
      <c r="K14" s="99">
        <v>1.2</v>
      </c>
      <c r="L14" s="99"/>
      <c r="M14" s="98"/>
      <c r="N14" s="100">
        <v>3.5</v>
      </c>
      <c r="O14" s="104">
        <v>1.2</v>
      </c>
      <c r="P14" s="100"/>
      <c r="Q14" s="98">
        <v>9.5500000000000007</v>
      </c>
      <c r="R14" s="98"/>
      <c r="S14" s="98"/>
      <c r="T14" s="100"/>
    </row>
    <row r="15" spans="1:20" x14ac:dyDescent="0.2">
      <c r="A15" s="73"/>
      <c r="B15" s="39" t="s">
        <v>4</v>
      </c>
      <c r="C15" s="74"/>
      <c r="D15" s="74"/>
      <c r="E15" s="82"/>
      <c r="F15" s="107"/>
      <c r="G15" s="103"/>
      <c r="H15" s="80"/>
      <c r="I15" s="82"/>
      <c r="J15" s="112"/>
      <c r="K15" s="109">
        <f>SUM(K8:K14)</f>
        <v>1.2</v>
      </c>
      <c r="L15" s="109">
        <f>SUM(L8:L14)</f>
        <v>77.8</v>
      </c>
      <c r="M15" s="110">
        <f>SUM(M8:M14)</f>
        <v>4.2</v>
      </c>
      <c r="N15" s="105"/>
      <c r="O15" s="106">
        <f>SUM(O8:O14)</f>
        <v>83.2</v>
      </c>
      <c r="P15" s="80"/>
      <c r="Q15" s="106">
        <f>SUM(Q8:Q14)</f>
        <v>185.10000000000002</v>
      </c>
      <c r="R15" s="78"/>
      <c r="S15" s="81">
        <f>SUM(S8:S14)</f>
        <v>3</v>
      </c>
      <c r="T15" s="80">
        <v>10</v>
      </c>
    </row>
    <row r="16" spans="1:20" x14ac:dyDescent="0.2">
      <c r="A16" s="73"/>
      <c r="B16" s="77"/>
      <c r="C16" s="74"/>
      <c r="D16" s="74"/>
      <c r="E16" s="82"/>
      <c r="F16" s="107"/>
      <c r="G16" s="103"/>
      <c r="H16" s="80"/>
      <c r="I16" s="82"/>
      <c r="J16" s="112"/>
      <c r="K16" s="79"/>
      <c r="L16" s="79"/>
      <c r="M16" s="81"/>
      <c r="N16" s="80"/>
      <c r="O16" s="78"/>
      <c r="P16" s="80"/>
      <c r="Q16" s="78"/>
      <c r="R16" s="78"/>
      <c r="S16" s="81"/>
      <c r="T16" s="80"/>
    </row>
    <row r="17" spans="1:20" x14ac:dyDescent="0.2">
      <c r="A17" s="73">
        <v>14</v>
      </c>
      <c r="B17" s="77" t="s">
        <v>527</v>
      </c>
      <c r="C17" s="74">
        <v>5.5</v>
      </c>
      <c r="D17" s="74">
        <v>4.0599999999999996</v>
      </c>
      <c r="E17" s="82">
        <v>2.5</v>
      </c>
      <c r="F17" s="107">
        <f t="shared" si="1"/>
        <v>19.119999999999997</v>
      </c>
      <c r="G17" s="103">
        <v>9.5</v>
      </c>
      <c r="H17" s="80">
        <f t="shared" si="2"/>
        <v>47.8</v>
      </c>
      <c r="I17" s="82"/>
      <c r="J17" s="112"/>
      <c r="K17" s="79"/>
      <c r="L17" s="79"/>
      <c r="M17" s="81"/>
      <c r="N17" s="80"/>
      <c r="O17" s="78"/>
      <c r="P17" s="80"/>
      <c r="Q17" s="78"/>
      <c r="R17" s="78"/>
      <c r="S17" s="81"/>
      <c r="T17" s="80"/>
    </row>
    <row r="18" spans="1:20" x14ac:dyDescent="0.2">
      <c r="A18" s="67">
        <v>15</v>
      </c>
      <c r="B18" s="68" t="s">
        <v>529</v>
      </c>
      <c r="C18" s="69">
        <v>5.4</v>
      </c>
      <c r="D18" s="69">
        <v>4.1399999999999997</v>
      </c>
      <c r="E18" s="101">
        <v>2.5</v>
      </c>
      <c r="F18" s="108">
        <f t="shared" si="1"/>
        <v>19.079999999999998</v>
      </c>
      <c r="G18" s="104">
        <v>9.9</v>
      </c>
      <c r="H18" s="100">
        <f t="shared" si="2"/>
        <v>47.699999999999996</v>
      </c>
      <c r="I18" s="101"/>
      <c r="J18" s="113"/>
      <c r="K18" s="99"/>
      <c r="L18" s="99"/>
      <c r="M18" s="98"/>
      <c r="N18" s="100"/>
      <c r="O18" s="98"/>
      <c r="P18" s="100"/>
      <c r="Q18" s="98"/>
      <c r="R18" s="98"/>
      <c r="S18" s="98"/>
      <c r="T18" s="100"/>
    </row>
    <row r="19" spans="1:20" x14ac:dyDescent="0.2">
      <c r="A19" s="73"/>
      <c r="B19" s="77" t="s">
        <v>4</v>
      </c>
      <c r="C19" s="74"/>
      <c r="D19" s="74"/>
      <c r="E19" s="82"/>
      <c r="F19" s="107"/>
      <c r="G19" s="103"/>
      <c r="H19" s="80"/>
      <c r="I19" s="82"/>
      <c r="J19" s="112"/>
      <c r="K19" s="79"/>
      <c r="L19" s="79"/>
      <c r="M19" s="81"/>
      <c r="N19" s="80"/>
      <c r="O19" s="78"/>
      <c r="P19" s="80"/>
      <c r="Q19" s="78"/>
      <c r="R19" s="78"/>
      <c r="S19" s="81"/>
      <c r="T19" s="80">
        <v>10</v>
      </c>
    </row>
    <row r="20" spans="1:20" s="39" customFormat="1" x14ac:dyDescent="0.2">
      <c r="F20" s="107"/>
      <c r="G20" s="85"/>
      <c r="H20" s="78"/>
      <c r="I20" s="84"/>
      <c r="J20" s="107"/>
      <c r="K20" s="84"/>
      <c r="L20" s="84" t="s">
        <v>644</v>
      </c>
      <c r="M20" s="84"/>
      <c r="N20" s="84"/>
      <c r="O20" s="84"/>
      <c r="P20" s="84"/>
      <c r="Q20" s="78"/>
      <c r="R20" s="84"/>
      <c r="S20" s="84"/>
      <c r="T20" s="84"/>
    </row>
    <row r="21" spans="1:20" x14ac:dyDescent="0.2">
      <c r="A21" s="73">
        <v>6</v>
      </c>
      <c r="B21" s="77" t="s">
        <v>522</v>
      </c>
      <c r="C21" s="74">
        <v>3.71</v>
      </c>
      <c r="D21" s="74">
        <v>2.62</v>
      </c>
      <c r="E21" s="78">
        <v>3</v>
      </c>
      <c r="F21" s="107">
        <f t="shared" si="1"/>
        <v>12.66</v>
      </c>
      <c r="G21" s="103">
        <v>8.6</v>
      </c>
      <c r="H21" s="80">
        <f t="shared" si="2"/>
        <v>37.980000000000004</v>
      </c>
      <c r="I21" s="82">
        <v>8</v>
      </c>
      <c r="J21" s="112">
        <f>H21-I21</f>
        <v>29.980000000000004</v>
      </c>
      <c r="K21" s="79"/>
      <c r="L21" s="79">
        <v>8.6</v>
      </c>
      <c r="M21" s="78"/>
      <c r="N21" s="80">
        <v>11</v>
      </c>
      <c r="O21" s="103">
        <v>8.6</v>
      </c>
      <c r="P21" s="80"/>
      <c r="Q21" s="78">
        <v>30</v>
      </c>
      <c r="R21" s="78"/>
      <c r="S21" s="81"/>
      <c r="T21" s="80"/>
    </row>
    <row r="22" spans="1:20" x14ac:dyDescent="0.2">
      <c r="A22" s="73">
        <v>7</v>
      </c>
      <c r="B22" s="77" t="s">
        <v>114</v>
      </c>
      <c r="C22" s="74">
        <v>2.7</v>
      </c>
      <c r="D22" s="74">
        <v>2.62</v>
      </c>
      <c r="E22" s="78">
        <v>2.6</v>
      </c>
      <c r="F22" s="107">
        <f t="shared" si="1"/>
        <v>10.64</v>
      </c>
      <c r="G22" s="103">
        <v>7.2</v>
      </c>
      <c r="H22" s="80">
        <f t="shared" si="2"/>
        <v>27.664000000000001</v>
      </c>
      <c r="I22" s="82">
        <v>1.9</v>
      </c>
      <c r="J22" s="112">
        <f t="shared" ref="J22:J29" si="3">H22-I22</f>
        <v>25.764000000000003</v>
      </c>
      <c r="K22" s="79"/>
      <c r="L22" s="79"/>
      <c r="M22" s="78">
        <v>7.2</v>
      </c>
      <c r="N22" s="80"/>
      <c r="O22" s="103">
        <v>7.2</v>
      </c>
      <c r="P22" s="80"/>
      <c r="Q22" s="78"/>
      <c r="R22" s="78"/>
      <c r="S22" s="81">
        <v>25.7</v>
      </c>
      <c r="T22" s="80"/>
    </row>
    <row r="23" spans="1:20" x14ac:dyDescent="0.2">
      <c r="A23" s="73">
        <v>8</v>
      </c>
      <c r="B23" s="77" t="s">
        <v>268</v>
      </c>
      <c r="C23" s="74">
        <v>6.42</v>
      </c>
      <c r="D23" s="74">
        <v>3</v>
      </c>
      <c r="E23" s="78">
        <v>3</v>
      </c>
      <c r="F23" s="107">
        <f t="shared" si="1"/>
        <v>18.84</v>
      </c>
      <c r="G23" s="103">
        <v>19.899999999999999</v>
      </c>
      <c r="H23" s="80">
        <f t="shared" si="2"/>
        <v>56.519999999999996</v>
      </c>
      <c r="I23" s="82">
        <v>12</v>
      </c>
      <c r="J23" s="112">
        <f t="shared" si="3"/>
        <v>44.519999999999996</v>
      </c>
      <c r="K23" s="79"/>
      <c r="L23" s="79"/>
      <c r="M23" s="78"/>
      <c r="N23" s="80"/>
      <c r="O23" s="103">
        <v>20</v>
      </c>
      <c r="P23" s="80"/>
      <c r="Q23" s="78"/>
      <c r="R23" s="78">
        <v>45</v>
      </c>
      <c r="S23" s="81"/>
      <c r="T23" s="80"/>
    </row>
    <row r="24" spans="1:20" x14ac:dyDescent="0.2">
      <c r="A24" s="73">
        <v>9</v>
      </c>
      <c r="B24" s="83" t="s">
        <v>523</v>
      </c>
      <c r="C24" s="97">
        <v>1.83</v>
      </c>
      <c r="D24" s="97">
        <v>3.12</v>
      </c>
      <c r="E24" s="82">
        <v>3</v>
      </c>
      <c r="F24" s="107">
        <f t="shared" si="1"/>
        <v>9.9</v>
      </c>
      <c r="G24" s="103">
        <v>5.7</v>
      </c>
      <c r="H24" s="80">
        <f t="shared" si="2"/>
        <v>29.700000000000003</v>
      </c>
      <c r="I24" s="82">
        <v>1.8</v>
      </c>
      <c r="J24" s="112">
        <f t="shared" si="3"/>
        <v>27.900000000000002</v>
      </c>
      <c r="K24" s="79"/>
      <c r="L24" s="79"/>
      <c r="M24" s="78"/>
      <c r="N24" s="80"/>
      <c r="O24" s="103">
        <v>5.7</v>
      </c>
      <c r="P24" s="80"/>
      <c r="Q24" s="78"/>
      <c r="R24" s="78">
        <v>28</v>
      </c>
      <c r="S24" s="81"/>
      <c r="T24" s="80"/>
    </row>
    <row r="25" spans="1:20" x14ac:dyDescent="0.2">
      <c r="A25" s="73">
        <v>11</v>
      </c>
      <c r="B25" s="77" t="s">
        <v>114</v>
      </c>
      <c r="C25" s="74">
        <v>3.88</v>
      </c>
      <c r="D25" s="74">
        <v>1.86</v>
      </c>
      <c r="E25" s="82">
        <v>2.5</v>
      </c>
      <c r="F25" s="107">
        <f t="shared" si="1"/>
        <v>11.48</v>
      </c>
      <c r="G25" s="103">
        <v>6.3</v>
      </c>
      <c r="H25" s="80">
        <f t="shared" si="2"/>
        <v>28.700000000000003</v>
      </c>
      <c r="I25" s="82">
        <v>1.8</v>
      </c>
      <c r="J25" s="112">
        <f t="shared" si="3"/>
        <v>26.900000000000002</v>
      </c>
      <c r="K25" s="79"/>
      <c r="L25" s="79"/>
      <c r="M25" s="81">
        <v>6.3</v>
      </c>
      <c r="N25" s="80"/>
      <c r="O25" s="103">
        <v>6.3</v>
      </c>
      <c r="P25" s="80"/>
      <c r="Q25" s="78"/>
      <c r="R25" s="78"/>
      <c r="S25" s="81">
        <v>27</v>
      </c>
      <c r="T25" s="80"/>
    </row>
    <row r="26" spans="1:20" x14ac:dyDescent="0.2">
      <c r="A26" s="73">
        <v>12</v>
      </c>
      <c r="B26" s="77" t="s">
        <v>526</v>
      </c>
      <c r="C26" s="74">
        <v>4.0999999999999996</v>
      </c>
      <c r="D26" s="74">
        <v>3.85</v>
      </c>
      <c r="E26" s="82">
        <v>2.5</v>
      </c>
      <c r="F26" s="107">
        <f t="shared" si="1"/>
        <v>15.899999999999999</v>
      </c>
      <c r="G26" s="103">
        <v>15.1</v>
      </c>
      <c r="H26" s="80">
        <f t="shared" si="2"/>
        <v>39.75</v>
      </c>
      <c r="I26" s="82">
        <v>3</v>
      </c>
      <c r="J26" s="112">
        <f t="shared" si="3"/>
        <v>36.75</v>
      </c>
      <c r="K26" s="79"/>
      <c r="L26" s="79">
        <v>15.1</v>
      </c>
      <c r="M26" s="81"/>
      <c r="N26" s="80">
        <v>15</v>
      </c>
      <c r="O26" s="103">
        <v>15.1</v>
      </c>
      <c r="P26" s="80"/>
      <c r="Q26" s="78">
        <v>37</v>
      </c>
      <c r="R26" s="78"/>
      <c r="S26" s="81"/>
      <c r="T26" s="80"/>
    </row>
    <row r="27" spans="1:20" x14ac:dyDescent="0.2">
      <c r="A27" s="73">
        <v>13</v>
      </c>
      <c r="B27" s="77" t="s">
        <v>116</v>
      </c>
      <c r="C27" s="74">
        <v>4.0999999999999996</v>
      </c>
      <c r="D27" s="74">
        <v>3.85</v>
      </c>
      <c r="E27" s="82">
        <v>2.5</v>
      </c>
      <c r="F27" s="107">
        <f t="shared" si="1"/>
        <v>15.899999999999999</v>
      </c>
      <c r="G27" s="103">
        <v>15.1</v>
      </c>
      <c r="H27" s="80">
        <f t="shared" si="2"/>
        <v>39.75</v>
      </c>
      <c r="I27" s="82">
        <v>2</v>
      </c>
      <c r="J27" s="112">
        <f t="shared" si="3"/>
        <v>37.75</v>
      </c>
      <c r="K27" s="79"/>
      <c r="L27" s="79">
        <v>15.1</v>
      </c>
      <c r="M27" s="81"/>
      <c r="N27" s="80">
        <v>15</v>
      </c>
      <c r="O27" s="103">
        <v>15.1</v>
      </c>
      <c r="P27" s="80"/>
      <c r="Q27" s="78">
        <v>37</v>
      </c>
      <c r="R27" s="78"/>
      <c r="S27" s="81"/>
      <c r="T27" s="80"/>
    </row>
    <row r="28" spans="1:20" x14ac:dyDescent="0.2">
      <c r="A28" s="73">
        <v>16</v>
      </c>
      <c r="B28" s="77" t="s">
        <v>528</v>
      </c>
      <c r="C28" s="74">
        <v>4.5</v>
      </c>
      <c r="D28" s="74">
        <v>1.85</v>
      </c>
      <c r="E28" s="82">
        <v>2.5</v>
      </c>
      <c r="F28" s="107">
        <f t="shared" si="1"/>
        <v>12.7</v>
      </c>
      <c r="G28" s="103">
        <v>6.1</v>
      </c>
      <c r="H28" s="80">
        <f t="shared" si="2"/>
        <v>31.75</v>
      </c>
      <c r="I28" s="82">
        <v>13</v>
      </c>
      <c r="J28" s="112">
        <f>H28-I28</f>
        <v>18.75</v>
      </c>
      <c r="K28" s="79"/>
      <c r="L28" s="79">
        <v>6.1</v>
      </c>
      <c r="M28" s="81"/>
      <c r="N28" s="80">
        <v>8</v>
      </c>
      <c r="O28" s="103">
        <v>6.1</v>
      </c>
      <c r="P28" s="80"/>
      <c r="Q28" s="78">
        <v>19</v>
      </c>
      <c r="R28" s="78"/>
      <c r="S28" s="81"/>
      <c r="T28" s="80"/>
    </row>
    <row r="29" spans="1:20" x14ac:dyDescent="0.2">
      <c r="A29" s="67">
        <v>17</v>
      </c>
      <c r="B29" s="68" t="s">
        <v>530</v>
      </c>
      <c r="C29" s="69">
        <v>2.35</v>
      </c>
      <c r="D29" s="69">
        <v>1.2</v>
      </c>
      <c r="E29" s="101">
        <v>2.5</v>
      </c>
      <c r="F29" s="108">
        <f t="shared" si="1"/>
        <v>7.1</v>
      </c>
      <c r="G29" s="104">
        <v>2.8</v>
      </c>
      <c r="H29" s="100">
        <f t="shared" si="2"/>
        <v>17.75</v>
      </c>
      <c r="I29" s="101"/>
      <c r="J29" s="113">
        <f t="shared" si="3"/>
        <v>17.75</v>
      </c>
      <c r="K29" s="99"/>
      <c r="L29" s="99"/>
      <c r="M29" s="98"/>
      <c r="N29" s="100">
        <v>5</v>
      </c>
      <c r="O29" s="104">
        <v>2.8</v>
      </c>
      <c r="P29" s="100"/>
      <c r="Q29" s="98">
        <v>18</v>
      </c>
      <c r="R29" s="98"/>
      <c r="S29" s="98"/>
      <c r="T29" s="100"/>
    </row>
    <row r="30" spans="1:20" x14ac:dyDescent="0.2">
      <c r="B30" s="41" t="s">
        <v>4</v>
      </c>
      <c r="K30" s="111">
        <f>SUM(K21:K29)</f>
        <v>0</v>
      </c>
      <c r="L30" s="111">
        <f>SUM(L21:L29)</f>
        <v>44.9</v>
      </c>
      <c r="M30" s="110">
        <f>SUM(M21:M29)</f>
        <v>13.5</v>
      </c>
      <c r="N30" s="110">
        <f>SUM(N21:N29)</f>
        <v>54</v>
      </c>
      <c r="O30" s="111">
        <f>SUM(O21:O29)</f>
        <v>86.899999999999991</v>
      </c>
      <c r="Q30" s="110">
        <f>SUM(Q21:Q29)</f>
        <v>141</v>
      </c>
      <c r="R30" s="110">
        <f>SUM(R21:R29)</f>
        <v>73</v>
      </c>
      <c r="S30" s="110">
        <f>SUM(S21:S29)</f>
        <v>52.7</v>
      </c>
    </row>
    <row r="33" spans="2:2" x14ac:dyDescent="0.2">
      <c r="B33" s="41" t="s">
        <v>533</v>
      </c>
    </row>
    <row r="34" spans="2:2" x14ac:dyDescent="0.2">
      <c r="B34" s="41" t="s">
        <v>275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T82"/>
  <sheetViews>
    <sheetView workbookViewId="0">
      <selection activeCell="H39" sqref="H39"/>
    </sheetView>
  </sheetViews>
  <sheetFormatPr defaultRowHeight="14.25" x14ac:dyDescent="0.2"/>
  <cols>
    <col min="1" max="1" width="4.28515625" style="1" customWidth="1"/>
    <col min="2" max="2" width="38.28515625" style="1" customWidth="1"/>
    <col min="3" max="3" width="5.140625" style="1" bestFit="1" customWidth="1"/>
    <col min="4" max="4" width="5.42578125" style="1" bestFit="1" customWidth="1"/>
    <col min="5" max="5" width="6.28515625" style="1" customWidth="1"/>
    <col min="6" max="6" width="4.5703125" style="1" bestFit="1" customWidth="1"/>
    <col min="7" max="7" width="8" style="1" bestFit="1" customWidth="1"/>
    <col min="8" max="8" width="6.5703125" style="1" customWidth="1"/>
    <col min="9" max="9" width="7.28515625" style="1" customWidth="1"/>
    <col min="10" max="10" width="2.85546875" style="37" customWidth="1"/>
    <col min="11" max="11" width="6.85546875" style="37" customWidth="1"/>
    <col min="12" max="12" width="10.85546875" style="37" bestFit="1" customWidth="1"/>
    <col min="13" max="13" width="8.85546875" style="37"/>
    <col min="14" max="14" width="8.85546875" style="37" customWidth="1"/>
    <col min="15" max="15" width="0.7109375" style="37" customWidth="1"/>
    <col min="16" max="17" width="8.85546875" style="37"/>
    <col min="18" max="18" width="2.85546875" style="37" customWidth="1"/>
    <col min="19" max="257" width="8.85546875" style="37"/>
    <col min="258" max="258" width="4.28515625" style="37" customWidth="1"/>
    <col min="259" max="259" width="42.42578125" style="37" bestFit="1" customWidth="1"/>
    <col min="260" max="260" width="8.28515625" style="37" customWidth="1"/>
    <col min="261" max="261" width="9.85546875" style="37" customWidth="1"/>
    <col min="262" max="262" width="6.28515625" style="37" customWidth="1"/>
    <col min="263" max="267" width="8.85546875" style="37"/>
    <col min="268" max="268" width="46.85546875" style="37" customWidth="1"/>
    <col min="269" max="513" width="8.85546875" style="37"/>
    <col min="514" max="514" width="4.28515625" style="37" customWidth="1"/>
    <col min="515" max="515" width="42.42578125" style="37" bestFit="1" customWidth="1"/>
    <col min="516" max="516" width="8.28515625" style="37" customWidth="1"/>
    <col min="517" max="517" width="9.85546875" style="37" customWidth="1"/>
    <col min="518" max="518" width="6.28515625" style="37" customWidth="1"/>
    <col min="519" max="523" width="8.85546875" style="37"/>
    <col min="524" max="524" width="46.85546875" style="37" customWidth="1"/>
    <col min="525" max="769" width="8.85546875" style="37"/>
    <col min="770" max="770" width="4.28515625" style="37" customWidth="1"/>
    <col min="771" max="771" width="42.42578125" style="37" bestFit="1" customWidth="1"/>
    <col min="772" max="772" width="8.28515625" style="37" customWidth="1"/>
    <col min="773" max="773" width="9.85546875" style="37" customWidth="1"/>
    <col min="774" max="774" width="6.28515625" style="37" customWidth="1"/>
    <col min="775" max="779" width="8.85546875" style="37"/>
    <col min="780" max="780" width="46.85546875" style="37" customWidth="1"/>
    <col min="781" max="1025" width="8.85546875" style="37"/>
    <col min="1026" max="1026" width="4.28515625" style="37" customWidth="1"/>
    <col min="1027" max="1027" width="42.42578125" style="37" bestFit="1" customWidth="1"/>
    <col min="1028" max="1028" width="8.28515625" style="37" customWidth="1"/>
    <col min="1029" max="1029" width="9.85546875" style="37" customWidth="1"/>
    <col min="1030" max="1030" width="6.28515625" style="37" customWidth="1"/>
    <col min="1031" max="1035" width="8.85546875" style="37"/>
    <col min="1036" max="1036" width="46.85546875" style="37" customWidth="1"/>
    <col min="1037" max="1281" width="8.85546875" style="37"/>
    <col min="1282" max="1282" width="4.28515625" style="37" customWidth="1"/>
    <col min="1283" max="1283" width="42.42578125" style="37" bestFit="1" customWidth="1"/>
    <col min="1284" max="1284" width="8.28515625" style="37" customWidth="1"/>
    <col min="1285" max="1285" width="9.85546875" style="37" customWidth="1"/>
    <col min="1286" max="1286" width="6.28515625" style="37" customWidth="1"/>
    <col min="1287" max="1291" width="8.85546875" style="37"/>
    <col min="1292" max="1292" width="46.85546875" style="37" customWidth="1"/>
    <col min="1293" max="1537" width="8.85546875" style="37"/>
    <col min="1538" max="1538" width="4.28515625" style="37" customWidth="1"/>
    <col min="1539" max="1539" width="42.42578125" style="37" bestFit="1" customWidth="1"/>
    <col min="1540" max="1540" width="8.28515625" style="37" customWidth="1"/>
    <col min="1541" max="1541" width="9.85546875" style="37" customWidth="1"/>
    <col min="1542" max="1542" width="6.28515625" style="37" customWidth="1"/>
    <col min="1543" max="1547" width="8.85546875" style="37"/>
    <col min="1548" max="1548" width="46.85546875" style="37" customWidth="1"/>
    <col min="1549" max="1793" width="8.85546875" style="37"/>
    <col min="1794" max="1794" width="4.28515625" style="37" customWidth="1"/>
    <col min="1795" max="1795" width="42.42578125" style="37" bestFit="1" customWidth="1"/>
    <col min="1796" max="1796" width="8.28515625" style="37" customWidth="1"/>
    <col min="1797" max="1797" width="9.85546875" style="37" customWidth="1"/>
    <col min="1798" max="1798" width="6.28515625" style="37" customWidth="1"/>
    <col min="1799" max="1803" width="8.85546875" style="37"/>
    <col min="1804" max="1804" width="46.85546875" style="37" customWidth="1"/>
    <col min="1805" max="2049" width="8.85546875" style="37"/>
    <col min="2050" max="2050" width="4.28515625" style="37" customWidth="1"/>
    <col min="2051" max="2051" width="42.42578125" style="37" bestFit="1" customWidth="1"/>
    <col min="2052" max="2052" width="8.28515625" style="37" customWidth="1"/>
    <col min="2053" max="2053" width="9.85546875" style="37" customWidth="1"/>
    <col min="2054" max="2054" width="6.28515625" style="37" customWidth="1"/>
    <col min="2055" max="2059" width="8.85546875" style="37"/>
    <col min="2060" max="2060" width="46.85546875" style="37" customWidth="1"/>
    <col min="2061" max="2305" width="8.85546875" style="37"/>
    <col min="2306" max="2306" width="4.28515625" style="37" customWidth="1"/>
    <col min="2307" max="2307" width="42.42578125" style="37" bestFit="1" customWidth="1"/>
    <col min="2308" max="2308" width="8.28515625" style="37" customWidth="1"/>
    <col min="2309" max="2309" width="9.85546875" style="37" customWidth="1"/>
    <col min="2310" max="2310" width="6.28515625" style="37" customWidth="1"/>
    <col min="2311" max="2315" width="8.85546875" style="37"/>
    <col min="2316" max="2316" width="46.85546875" style="37" customWidth="1"/>
    <col min="2317" max="2561" width="8.85546875" style="37"/>
    <col min="2562" max="2562" width="4.28515625" style="37" customWidth="1"/>
    <col min="2563" max="2563" width="42.42578125" style="37" bestFit="1" customWidth="1"/>
    <col min="2564" max="2564" width="8.28515625" style="37" customWidth="1"/>
    <col min="2565" max="2565" width="9.85546875" style="37" customWidth="1"/>
    <col min="2566" max="2566" width="6.28515625" style="37" customWidth="1"/>
    <col min="2567" max="2571" width="8.85546875" style="37"/>
    <col min="2572" max="2572" width="46.85546875" style="37" customWidth="1"/>
    <col min="2573" max="2817" width="8.85546875" style="37"/>
    <col min="2818" max="2818" width="4.28515625" style="37" customWidth="1"/>
    <col min="2819" max="2819" width="42.42578125" style="37" bestFit="1" customWidth="1"/>
    <col min="2820" max="2820" width="8.28515625" style="37" customWidth="1"/>
    <col min="2821" max="2821" width="9.85546875" style="37" customWidth="1"/>
    <col min="2822" max="2822" width="6.28515625" style="37" customWidth="1"/>
    <col min="2823" max="2827" width="8.85546875" style="37"/>
    <col min="2828" max="2828" width="46.85546875" style="37" customWidth="1"/>
    <col min="2829" max="3073" width="8.85546875" style="37"/>
    <col min="3074" max="3074" width="4.28515625" style="37" customWidth="1"/>
    <col min="3075" max="3075" width="42.42578125" style="37" bestFit="1" customWidth="1"/>
    <col min="3076" max="3076" width="8.28515625" style="37" customWidth="1"/>
    <col min="3077" max="3077" width="9.85546875" style="37" customWidth="1"/>
    <col min="3078" max="3078" width="6.28515625" style="37" customWidth="1"/>
    <col min="3079" max="3083" width="8.85546875" style="37"/>
    <col min="3084" max="3084" width="46.85546875" style="37" customWidth="1"/>
    <col min="3085" max="3329" width="8.85546875" style="37"/>
    <col min="3330" max="3330" width="4.28515625" style="37" customWidth="1"/>
    <col min="3331" max="3331" width="42.42578125" style="37" bestFit="1" customWidth="1"/>
    <col min="3332" max="3332" width="8.28515625" style="37" customWidth="1"/>
    <col min="3333" max="3333" width="9.85546875" style="37" customWidth="1"/>
    <col min="3334" max="3334" width="6.28515625" style="37" customWidth="1"/>
    <col min="3335" max="3339" width="8.85546875" style="37"/>
    <col min="3340" max="3340" width="46.85546875" style="37" customWidth="1"/>
    <col min="3341" max="3585" width="8.85546875" style="37"/>
    <col min="3586" max="3586" width="4.28515625" style="37" customWidth="1"/>
    <col min="3587" max="3587" width="42.42578125" style="37" bestFit="1" customWidth="1"/>
    <col min="3588" max="3588" width="8.28515625" style="37" customWidth="1"/>
    <col min="3589" max="3589" width="9.85546875" style="37" customWidth="1"/>
    <col min="3590" max="3590" width="6.28515625" style="37" customWidth="1"/>
    <col min="3591" max="3595" width="8.85546875" style="37"/>
    <col min="3596" max="3596" width="46.85546875" style="37" customWidth="1"/>
    <col min="3597" max="3841" width="8.85546875" style="37"/>
    <col min="3842" max="3842" width="4.28515625" style="37" customWidth="1"/>
    <col min="3843" max="3843" width="42.42578125" style="37" bestFit="1" customWidth="1"/>
    <col min="3844" max="3844" width="8.28515625" style="37" customWidth="1"/>
    <col min="3845" max="3845" width="9.85546875" style="37" customWidth="1"/>
    <col min="3846" max="3846" width="6.28515625" style="37" customWidth="1"/>
    <col min="3847" max="3851" width="8.85546875" style="37"/>
    <col min="3852" max="3852" width="46.85546875" style="37" customWidth="1"/>
    <col min="3853" max="4097" width="8.85546875" style="37"/>
    <col min="4098" max="4098" width="4.28515625" style="37" customWidth="1"/>
    <col min="4099" max="4099" width="42.42578125" style="37" bestFit="1" customWidth="1"/>
    <col min="4100" max="4100" width="8.28515625" style="37" customWidth="1"/>
    <col min="4101" max="4101" width="9.85546875" style="37" customWidth="1"/>
    <col min="4102" max="4102" width="6.28515625" style="37" customWidth="1"/>
    <col min="4103" max="4107" width="8.85546875" style="37"/>
    <col min="4108" max="4108" width="46.85546875" style="37" customWidth="1"/>
    <col min="4109" max="4353" width="8.85546875" style="37"/>
    <col min="4354" max="4354" width="4.28515625" style="37" customWidth="1"/>
    <col min="4355" max="4355" width="42.42578125" style="37" bestFit="1" customWidth="1"/>
    <col min="4356" max="4356" width="8.28515625" style="37" customWidth="1"/>
    <col min="4357" max="4357" width="9.85546875" style="37" customWidth="1"/>
    <col min="4358" max="4358" width="6.28515625" style="37" customWidth="1"/>
    <col min="4359" max="4363" width="8.85546875" style="37"/>
    <col min="4364" max="4364" width="46.85546875" style="37" customWidth="1"/>
    <col min="4365" max="4609" width="8.85546875" style="37"/>
    <col min="4610" max="4610" width="4.28515625" style="37" customWidth="1"/>
    <col min="4611" max="4611" width="42.42578125" style="37" bestFit="1" customWidth="1"/>
    <col min="4612" max="4612" width="8.28515625" style="37" customWidth="1"/>
    <col min="4613" max="4613" width="9.85546875" style="37" customWidth="1"/>
    <col min="4614" max="4614" width="6.28515625" style="37" customWidth="1"/>
    <col min="4615" max="4619" width="8.85546875" style="37"/>
    <col min="4620" max="4620" width="46.85546875" style="37" customWidth="1"/>
    <col min="4621" max="4865" width="8.85546875" style="37"/>
    <col min="4866" max="4866" width="4.28515625" style="37" customWidth="1"/>
    <col min="4867" max="4867" width="42.42578125" style="37" bestFit="1" customWidth="1"/>
    <col min="4868" max="4868" width="8.28515625" style="37" customWidth="1"/>
    <col min="4869" max="4869" width="9.85546875" style="37" customWidth="1"/>
    <col min="4870" max="4870" width="6.28515625" style="37" customWidth="1"/>
    <col min="4871" max="4875" width="8.85546875" style="37"/>
    <col min="4876" max="4876" width="46.85546875" style="37" customWidth="1"/>
    <col min="4877" max="5121" width="8.85546875" style="37"/>
    <col min="5122" max="5122" width="4.28515625" style="37" customWidth="1"/>
    <col min="5123" max="5123" width="42.42578125" style="37" bestFit="1" customWidth="1"/>
    <col min="5124" max="5124" width="8.28515625" style="37" customWidth="1"/>
    <col min="5125" max="5125" width="9.85546875" style="37" customWidth="1"/>
    <col min="5126" max="5126" width="6.28515625" style="37" customWidth="1"/>
    <col min="5127" max="5131" width="8.85546875" style="37"/>
    <col min="5132" max="5132" width="46.85546875" style="37" customWidth="1"/>
    <col min="5133" max="5377" width="8.85546875" style="37"/>
    <col min="5378" max="5378" width="4.28515625" style="37" customWidth="1"/>
    <col min="5379" max="5379" width="42.42578125" style="37" bestFit="1" customWidth="1"/>
    <col min="5380" max="5380" width="8.28515625" style="37" customWidth="1"/>
    <col min="5381" max="5381" width="9.85546875" style="37" customWidth="1"/>
    <col min="5382" max="5382" width="6.28515625" style="37" customWidth="1"/>
    <col min="5383" max="5387" width="8.85546875" style="37"/>
    <col min="5388" max="5388" width="46.85546875" style="37" customWidth="1"/>
    <col min="5389" max="5633" width="8.85546875" style="37"/>
    <col min="5634" max="5634" width="4.28515625" style="37" customWidth="1"/>
    <col min="5635" max="5635" width="42.42578125" style="37" bestFit="1" customWidth="1"/>
    <col min="5636" max="5636" width="8.28515625" style="37" customWidth="1"/>
    <col min="5637" max="5637" width="9.85546875" style="37" customWidth="1"/>
    <col min="5638" max="5638" width="6.28515625" style="37" customWidth="1"/>
    <col min="5639" max="5643" width="8.85546875" style="37"/>
    <col min="5644" max="5644" width="46.85546875" style="37" customWidth="1"/>
    <col min="5645" max="5889" width="8.85546875" style="37"/>
    <col min="5890" max="5890" width="4.28515625" style="37" customWidth="1"/>
    <col min="5891" max="5891" width="42.42578125" style="37" bestFit="1" customWidth="1"/>
    <col min="5892" max="5892" width="8.28515625" style="37" customWidth="1"/>
    <col min="5893" max="5893" width="9.85546875" style="37" customWidth="1"/>
    <col min="5894" max="5894" width="6.28515625" style="37" customWidth="1"/>
    <col min="5895" max="5899" width="8.85546875" style="37"/>
    <col min="5900" max="5900" width="46.85546875" style="37" customWidth="1"/>
    <col min="5901" max="6145" width="8.85546875" style="37"/>
    <col min="6146" max="6146" width="4.28515625" style="37" customWidth="1"/>
    <col min="6147" max="6147" width="42.42578125" style="37" bestFit="1" customWidth="1"/>
    <col min="6148" max="6148" width="8.28515625" style="37" customWidth="1"/>
    <col min="6149" max="6149" width="9.85546875" style="37" customWidth="1"/>
    <col min="6150" max="6150" width="6.28515625" style="37" customWidth="1"/>
    <col min="6151" max="6155" width="8.85546875" style="37"/>
    <col min="6156" max="6156" width="46.85546875" style="37" customWidth="1"/>
    <col min="6157" max="6401" width="8.85546875" style="37"/>
    <col min="6402" max="6402" width="4.28515625" style="37" customWidth="1"/>
    <col min="6403" max="6403" width="42.42578125" style="37" bestFit="1" customWidth="1"/>
    <col min="6404" max="6404" width="8.28515625" style="37" customWidth="1"/>
    <col min="6405" max="6405" width="9.85546875" style="37" customWidth="1"/>
    <col min="6406" max="6406" width="6.28515625" style="37" customWidth="1"/>
    <col min="6407" max="6411" width="8.85546875" style="37"/>
    <col min="6412" max="6412" width="46.85546875" style="37" customWidth="1"/>
    <col min="6413" max="6657" width="8.85546875" style="37"/>
    <col min="6658" max="6658" width="4.28515625" style="37" customWidth="1"/>
    <col min="6659" max="6659" width="42.42578125" style="37" bestFit="1" customWidth="1"/>
    <col min="6660" max="6660" width="8.28515625" style="37" customWidth="1"/>
    <col min="6661" max="6661" width="9.85546875" style="37" customWidth="1"/>
    <col min="6662" max="6662" width="6.28515625" style="37" customWidth="1"/>
    <col min="6663" max="6667" width="8.85546875" style="37"/>
    <col min="6668" max="6668" width="46.85546875" style="37" customWidth="1"/>
    <col min="6669" max="6913" width="8.85546875" style="37"/>
    <col min="6914" max="6914" width="4.28515625" style="37" customWidth="1"/>
    <col min="6915" max="6915" width="42.42578125" style="37" bestFit="1" customWidth="1"/>
    <col min="6916" max="6916" width="8.28515625" style="37" customWidth="1"/>
    <col min="6917" max="6917" width="9.85546875" style="37" customWidth="1"/>
    <col min="6918" max="6918" width="6.28515625" style="37" customWidth="1"/>
    <col min="6919" max="6923" width="8.85546875" style="37"/>
    <col min="6924" max="6924" width="46.85546875" style="37" customWidth="1"/>
    <col min="6925" max="7169" width="8.85546875" style="37"/>
    <col min="7170" max="7170" width="4.28515625" style="37" customWidth="1"/>
    <col min="7171" max="7171" width="42.42578125" style="37" bestFit="1" customWidth="1"/>
    <col min="7172" max="7172" width="8.28515625" style="37" customWidth="1"/>
    <col min="7173" max="7173" width="9.85546875" style="37" customWidth="1"/>
    <col min="7174" max="7174" width="6.28515625" style="37" customWidth="1"/>
    <col min="7175" max="7179" width="8.85546875" style="37"/>
    <col min="7180" max="7180" width="46.85546875" style="37" customWidth="1"/>
    <col min="7181" max="7425" width="8.85546875" style="37"/>
    <col min="7426" max="7426" width="4.28515625" style="37" customWidth="1"/>
    <col min="7427" max="7427" width="42.42578125" style="37" bestFit="1" customWidth="1"/>
    <col min="7428" max="7428" width="8.28515625" style="37" customWidth="1"/>
    <col min="7429" max="7429" width="9.85546875" style="37" customWidth="1"/>
    <col min="7430" max="7430" width="6.28515625" style="37" customWidth="1"/>
    <col min="7431" max="7435" width="8.85546875" style="37"/>
    <col min="7436" max="7436" width="46.85546875" style="37" customWidth="1"/>
    <col min="7437" max="7681" width="8.85546875" style="37"/>
    <col min="7682" max="7682" width="4.28515625" style="37" customWidth="1"/>
    <col min="7683" max="7683" width="42.42578125" style="37" bestFit="1" customWidth="1"/>
    <col min="7684" max="7684" width="8.28515625" style="37" customWidth="1"/>
    <col min="7685" max="7685" width="9.85546875" style="37" customWidth="1"/>
    <col min="7686" max="7686" width="6.28515625" style="37" customWidth="1"/>
    <col min="7687" max="7691" width="8.85546875" style="37"/>
    <col min="7692" max="7692" width="46.85546875" style="37" customWidth="1"/>
    <col min="7693" max="7937" width="8.85546875" style="37"/>
    <col min="7938" max="7938" width="4.28515625" style="37" customWidth="1"/>
    <col min="7939" max="7939" width="42.42578125" style="37" bestFit="1" customWidth="1"/>
    <col min="7940" max="7940" width="8.28515625" style="37" customWidth="1"/>
    <col min="7941" max="7941" width="9.85546875" style="37" customWidth="1"/>
    <col min="7942" max="7942" width="6.28515625" style="37" customWidth="1"/>
    <col min="7943" max="7947" width="8.85546875" style="37"/>
    <col min="7948" max="7948" width="46.85546875" style="37" customWidth="1"/>
    <col min="7949" max="8193" width="8.85546875" style="37"/>
    <col min="8194" max="8194" width="4.28515625" style="37" customWidth="1"/>
    <col min="8195" max="8195" width="42.42578125" style="37" bestFit="1" customWidth="1"/>
    <col min="8196" max="8196" width="8.28515625" style="37" customWidth="1"/>
    <col min="8197" max="8197" width="9.85546875" style="37" customWidth="1"/>
    <col min="8198" max="8198" width="6.28515625" style="37" customWidth="1"/>
    <col min="8199" max="8203" width="8.85546875" style="37"/>
    <col min="8204" max="8204" width="46.85546875" style="37" customWidth="1"/>
    <col min="8205" max="8449" width="8.85546875" style="37"/>
    <col min="8450" max="8450" width="4.28515625" style="37" customWidth="1"/>
    <col min="8451" max="8451" width="42.42578125" style="37" bestFit="1" customWidth="1"/>
    <col min="8452" max="8452" width="8.28515625" style="37" customWidth="1"/>
    <col min="8453" max="8453" width="9.85546875" style="37" customWidth="1"/>
    <col min="8454" max="8454" width="6.28515625" style="37" customWidth="1"/>
    <col min="8455" max="8459" width="8.85546875" style="37"/>
    <col min="8460" max="8460" width="46.85546875" style="37" customWidth="1"/>
    <col min="8461" max="8705" width="8.85546875" style="37"/>
    <col min="8706" max="8706" width="4.28515625" style="37" customWidth="1"/>
    <col min="8707" max="8707" width="42.42578125" style="37" bestFit="1" customWidth="1"/>
    <col min="8708" max="8708" width="8.28515625" style="37" customWidth="1"/>
    <col min="8709" max="8709" width="9.85546875" style="37" customWidth="1"/>
    <col min="8710" max="8710" width="6.28515625" style="37" customWidth="1"/>
    <col min="8711" max="8715" width="8.85546875" style="37"/>
    <col min="8716" max="8716" width="46.85546875" style="37" customWidth="1"/>
    <col min="8717" max="8961" width="8.85546875" style="37"/>
    <col min="8962" max="8962" width="4.28515625" style="37" customWidth="1"/>
    <col min="8963" max="8963" width="42.42578125" style="37" bestFit="1" customWidth="1"/>
    <col min="8964" max="8964" width="8.28515625" style="37" customWidth="1"/>
    <col min="8965" max="8965" width="9.85546875" style="37" customWidth="1"/>
    <col min="8966" max="8966" width="6.28515625" style="37" customWidth="1"/>
    <col min="8967" max="8971" width="8.85546875" style="37"/>
    <col min="8972" max="8972" width="46.85546875" style="37" customWidth="1"/>
    <col min="8973" max="9217" width="8.85546875" style="37"/>
    <col min="9218" max="9218" width="4.28515625" style="37" customWidth="1"/>
    <col min="9219" max="9219" width="42.42578125" style="37" bestFit="1" customWidth="1"/>
    <col min="9220" max="9220" width="8.28515625" style="37" customWidth="1"/>
    <col min="9221" max="9221" width="9.85546875" style="37" customWidth="1"/>
    <col min="9222" max="9222" width="6.28515625" style="37" customWidth="1"/>
    <col min="9223" max="9227" width="8.85546875" style="37"/>
    <col min="9228" max="9228" width="46.85546875" style="37" customWidth="1"/>
    <col min="9229" max="9473" width="8.85546875" style="37"/>
    <col min="9474" max="9474" width="4.28515625" style="37" customWidth="1"/>
    <col min="9475" max="9475" width="42.42578125" style="37" bestFit="1" customWidth="1"/>
    <col min="9476" max="9476" width="8.28515625" style="37" customWidth="1"/>
    <col min="9477" max="9477" width="9.85546875" style="37" customWidth="1"/>
    <col min="9478" max="9478" width="6.28515625" style="37" customWidth="1"/>
    <col min="9479" max="9483" width="8.85546875" style="37"/>
    <col min="9484" max="9484" width="46.85546875" style="37" customWidth="1"/>
    <col min="9485" max="9729" width="8.85546875" style="37"/>
    <col min="9730" max="9730" width="4.28515625" style="37" customWidth="1"/>
    <col min="9731" max="9731" width="42.42578125" style="37" bestFit="1" customWidth="1"/>
    <col min="9732" max="9732" width="8.28515625" style="37" customWidth="1"/>
    <col min="9733" max="9733" width="9.85546875" style="37" customWidth="1"/>
    <col min="9734" max="9734" width="6.28515625" style="37" customWidth="1"/>
    <col min="9735" max="9739" width="8.85546875" style="37"/>
    <col min="9740" max="9740" width="46.85546875" style="37" customWidth="1"/>
    <col min="9741" max="9985" width="8.85546875" style="37"/>
    <col min="9986" max="9986" width="4.28515625" style="37" customWidth="1"/>
    <col min="9987" max="9987" width="42.42578125" style="37" bestFit="1" customWidth="1"/>
    <col min="9988" max="9988" width="8.28515625" style="37" customWidth="1"/>
    <col min="9989" max="9989" width="9.85546875" style="37" customWidth="1"/>
    <col min="9990" max="9990" width="6.28515625" style="37" customWidth="1"/>
    <col min="9991" max="9995" width="8.85546875" style="37"/>
    <col min="9996" max="9996" width="46.85546875" style="37" customWidth="1"/>
    <col min="9997" max="10241" width="8.85546875" style="37"/>
    <col min="10242" max="10242" width="4.28515625" style="37" customWidth="1"/>
    <col min="10243" max="10243" width="42.42578125" style="37" bestFit="1" customWidth="1"/>
    <col min="10244" max="10244" width="8.28515625" style="37" customWidth="1"/>
    <col min="10245" max="10245" width="9.85546875" style="37" customWidth="1"/>
    <col min="10246" max="10246" width="6.28515625" style="37" customWidth="1"/>
    <col min="10247" max="10251" width="8.85546875" style="37"/>
    <col min="10252" max="10252" width="46.85546875" style="37" customWidth="1"/>
    <col min="10253" max="10497" width="8.85546875" style="37"/>
    <col min="10498" max="10498" width="4.28515625" style="37" customWidth="1"/>
    <col min="10499" max="10499" width="42.42578125" style="37" bestFit="1" customWidth="1"/>
    <col min="10500" max="10500" width="8.28515625" style="37" customWidth="1"/>
    <col min="10501" max="10501" width="9.85546875" style="37" customWidth="1"/>
    <col min="10502" max="10502" width="6.28515625" style="37" customWidth="1"/>
    <col min="10503" max="10507" width="8.85546875" style="37"/>
    <col min="10508" max="10508" width="46.85546875" style="37" customWidth="1"/>
    <col min="10509" max="10753" width="8.85546875" style="37"/>
    <col min="10754" max="10754" width="4.28515625" style="37" customWidth="1"/>
    <col min="10755" max="10755" width="42.42578125" style="37" bestFit="1" customWidth="1"/>
    <col min="10756" max="10756" width="8.28515625" style="37" customWidth="1"/>
    <col min="10757" max="10757" width="9.85546875" style="37" customWidth="1"/>
    <col min="10758" max="10758" width="6.28515625" style="37" customWidth="1"/>
    <col min="10759" max="10763" width="8.85546875" style="37"/>
    <col min="10764" max="10764" width="46.85546875" style="37" customWidth="1"/>
    <col min="10765" max="11009" width="8.85546875" style="37"/>
    <col min="11010" max="11010" width="4.28515625" style="37" customWidth="1"/>
    <col min="11011" max="11011" width="42.42578125" style="37" bestFit="1" customWidth="1"/>
    <col min="11012" max="11012" width="8.28515625" style="37" customWidth="1"/>
    <col min="11013" max="11013" width="9.85546875" style="37" customWidth="1"/>
    <col min="11014" max="11014" width="6.28515625" style="37" customWidth="1"/>
    <col min="11015" max="11019" width="8.85546875" style="37"/>
    <col min="11020" max="11020" width="46.85546875" style="37" customWidth="1"/>
    <col min="11021" max="11265" width="8.85546875" style="37"/>
    <col min="11266" max="11266" width="4.28515625" style="37" customWidth="1"/>
    <col min="11267" max="11267" width="42.42578125" style="37" bestFit="1" customWidth="1"/>
    <col min="11268" max="11268" width="8.28515625" style="37" customWidth="1"/>
    <col min="11269" max="11269" width="9.85546875" style="37" customWidth="1"/>
    <col min="11270" max="11270" width="6.28515625" style="37" customWidth="1"/>
    <col min="11271" max="11275" width="8.85546875" style="37"/>
    <col min="11276" max="11276" width="46.85546875" style="37" customWidth="1"/>
    <col min="11277" max="11521" width="8.85546875" style="37"/>
    <col min="11522" max="11522" width="4.28515625" style="37" customWidth="1"/>
    <col min="11523" max="11523" width="42.42578125" style="37" bestFit="1" customWidth="1"/>
    <col min="11524" max="11524" width="8.28515625" style="37" customWidth="1"/>
    <col min="11525" max="11525" width="9.85546875" style="37" customWidth="1"/>
    <col min="11526" max="11526" width="6.28515625" style="37" customWidth="1"/>
    <col min="11527" max="11531" width="8.85546875" style="37"/>
    <col min="11532" max="11532" width="46.85546875" style="37" customWidth="1"/>
    <col min="11533" max="11777" width="8.85546875" style="37"/>
    <col min="11778" max="11778" width="4.28515625" style="37" customWidth="1"/>
    <col min="11779" max="11779" width="42.42578125" style="37" bestFit="1" customWidth="1"/>
    <col min="11780" max="11780" width="8.28515625" style="37" customWidth="1"/>
    <col min="11781" max="11781" width="9.85546875" style="37" customWidth="1"/>
    <col min="11782" max="11782" width="6.28515625" style="37" customWidth="1"/>
    <col min="11783" max="11787" width="8.85546875" style="37"/>
    <col min="11788" max="11788" width="46.85546875" style="37" customWidth="1"/>
    <col min="11789" max="12033" width="8.85546875" style="37"/>
    <col min="12034" max="12034" width="4.28515625" style="37" customWidth="1"/>
    <col min="12035" max="12035" width="42.42578125" style="37" bestFit="1" customWidth="1"/>
    <col min="12036" max="12036" width="8.28515625" style="37" customWidth="1"/>
    <col min="12037" max="12037" width="9.85546875" style="37" customWidth="1"/>
    <col min="12038" max="12038" width="6.28515625" style="37" customWidth="1"/>
    <col min="12039" max="12043" width="8.85546875" style="37"/>
    <col min="12044" max="12044" width="46.85546875" style="37" customWidth="1"/>
    <col min="12045" max="12289" width="8.85546875" style="37"/>
    <col min="12290" max="12290" width="4.28515625" style="37" customWidth="1"/>
    <col min="12291" max="12291" width="42.42578125" style="37" bestFit="1" customWidth="1"/>
    <col min="12292" max="12292" width="8.28515625" style="37" customWidth="1"/>
    <col min="12293" max="12293" width="9.85546875" style="37" customWidth="1"/>
    <col min="12294" max="12294" width="6.28515625" style="37" customWidth="1"/>
    <col min="12295" max="12299" width="8.85546875" style="37"/>
    <col min="12300" max="12300" width="46.85546875" style="37" customWidth="1"/>
    <col min="12301" max="12545" width="8.85546875" style="37"/>
    <col min="12546" max="12546" width="4.28515625" style="37" customWidth="1"/>
    <col min="12547" max="12547" width="42.42578125" style="37" bestFit="1" customWidth="1"/>
    <col min="12548" max="12548" width="8.28515625" style="37" customWidth="1"/>
    <col min="12549" max="12549" width="9.85546875" style="37" customWidth="1"/>
    <col min="12550" max="12550" width="6.28515625" style="37" customWidth="1"/>
    <col min="12551" max="12555" width="8.85546875" style="37"/>
    <col min="12556" max="12556" width="46.85546875" style="37" customWidth="1"/>
    <col min="12557" max="12801" width="8.85546875" style="37"/>
    <col min="12802" max="12802" width="4.28515625" style="37" customWidth="1"/>
    <col min="12803" max="12803" width="42.42578125" style="37" bestFit="1" customWidth="1"/>
    <col min="12804" max="12804" width="8.28515625" style="37" customWidth="1"/>
    <col min="12805" max="12805" width="9.85546875" style="37" customWidth="1"/>
    <col min="12806" max="12806" width="6.28515625" style="37" customWidth="1"/>
    <col min="12807" max="12811" width="8.85546875" style="37"/>
    <col min="12812" max="12812" width="46.85546875" style="37" customWidth="1"/>
    <col min="12813" max="13057" width="8.85546875" style="37"/>
    <col min="13058" max="13058" width="4.28515625" style="37" customWidth="1"/>
    <col min="13059" max="13059" width="42.42578125" style="37" bestFit="1" customWidth="1"/>
    <col min="13060" max="13060" width="8.28515625" style="37" customWidth="1"/>
    <col min="13061" max="13061" width="9.85546875" style="37" customWidth="1"/>
    <col min="13062" max="13062" width="6.28515625" style="37" customWidth="1"/>
    <col min="13063" max="13067" width="8.85546875" style="37"/>
    <col min="13068" max="13068" width="46.85546875" style="37" customWidth="1"/>
    <col min="13069" max="13313" width="8.85546875" style="37"/>
    <col min="13314" max="13314" width="4.28515625" style="37" customWidth="1"/>
    <col min="13315" max="13315" width="42.42578125" style="37" bestFit="1" customWidth="1"/>
    <col min="13316" max="13316" width="8.28515625" style="37" customWidth="1"/>
    <col min="13317" max="13317" width="9.85546875" style="37" customWidth="1"/>
    <col min="13318" max="13318" width="6.28515625" style="37" customWidth="1"/>
    <col min="13319" max="13323" width="8.85546875" style="37"/>
    <col min="13324" max="13324" width="46.85546875" style="37" customWidth="1"/>
    <col min="13325" max="13569" width="8.85546875" style="37"/>
    <col min="13570" max="13570" width="4.28515625" style="37" customWidth="1"/>
    <col min="13571" max="13571" width="42.42578125" style="37" bestFit="1" customWidth="1"/>
    <col min="13572" max="13572" width="8.28515625" style="37" customWidth="1"/>
    <col min="13573" max="13573" width="9.85546875" style="37" customWidth="1"/>
    <col min="13574" max="13574" width="6.28515625" style="37" customWidth="1"/>
    <col min="13575" max="13579" width="8.85546875" style="37"/>
    <col min="13580" max="13580" width="46.85546875" style="37" customWidth="1"/>
    <col min="13581" max="13825" width="8.85546875" style="37"/>
    <col min="13826" max="13826" width="4.28515625" style="37" customWidth="1"/>
    <col min="13827" max="13827" width="42.42578125" style="37" bestFit="1" customWidth="1"/>
    <col min="13828" max="13828" width="8.28515625" style="37" customWidth="1"/>
    <col min="13829" max="13829" width="9.85546875" style="37" customWidth="1"/>
    <col min="13830" max="13830" width="6.28515625" style="37" customWidth="1"/>
    <col min="13831" max="13835" width="8.85546875" style="37"/>
    <col min="13836" max="13836" width="46.85546875" style="37" customWidth="1"/>
    <col min="13837" max="14081" width="8.85546875" style="37"/>
    <col min="14082" max="14082" width="4.28515625" style="37" customWidth="1"/>
    <col min="14083" max="14083" width="42.42578125" style="37" bestFit="1" customWidth="1"/>
    <col min="14084" max="14084" width="8.28515625" style="37" customWidth="1"/>
    <col min="14085" max="14085" width="9.85546875" style="37" customWidth="1"/>
    <col min="14086" max="14086" width="6.28515625" style="37" customWidth="1"/>
    <col min="14087" max="14091" width="8.85546875" style="37"/>
    <col min="14092" max="14092" width="46.85546875" style="37" customWidth="1"/>
    <col min="14093" max="14337" width="8.85546875" style="37"/>
    <col min="14338" max="14338" width="4.28515625" style="37" customWidth="1"/>
    <col min="14339" max="14339" width="42.42578125" style="37" bestFit="1" customWidth="1"/>
    <col min="14340" max="14340" width="8.28515625" style="37" customWidth="1"/>
    <col min="14341" max="14341" width="9.85546875" style="37" customWidth="1"/>
    <col min="14342" max="14342" width="6.28515625" style="37" customWidth="1"/>
    <col min="14343" max="14347" width="8.85546875" style="37"/>
    <col min="14348" max="14348" width="46.85546875" style="37" customWidth="1"/>
    <col min="14349" max="14593" width="8.85546875" style="37"/>
    <col min="14594" max="14594" width="4.28515625" style="37" customWidth="1"/>
    <col min="14595" max="14595" width="42.42578125" style="37" bestFit="1" customWidth="1"/>
    <col min="14596" max="14596" width="8.28515625" style="37" customWidth="1"/>
    <col min="14597" max="14597" width="9.85546875" style="37" customWidth="1"/>
    <col min="14598" max="14598" width="6.28515625" style="37" customWidth="1"/>
    <col min="14599" max="14603" width="8.85546875" style="37"/>
    <col min="14604" max="14604" width="46.85546875" style="37" customWidth="1"/>
    <col min="14605" max="14849" width="8.85546875" style="37"/>
    <col min="14850" max="14850" width="4.28515625" style="37" customWidth="1"/>
    <col min="14851" max="14851" width="42.42578125" style="37" bestFit="1" customWidth="1"/>
    <col min="14852" max="14852" width="8.28515625" style="37" customWidth="1"/>
    <col min="14853" max="14853" width="9.85546875" style="37" customWidth="1"/>
    <col min="14854" max="14854" width="6.28515625" style="37" customWidth="1"/>
    <col min="14855" max="14859" width="8.85546875" style="37"/>
    <col min="14860" max="14860" width="46.85546875" style="37" customWidth="1"/>
    <col min="14861" max="15105" width="8.85546875" style="37"/>
    <col min="15106" max="15106" width="4.28515625" style="37" customWidth="1"/>
    <col min="15107" max="15107" width="42.42578125" style="37" bestFit="1" customWidth="1"/>
    <col min="15108" max="15108" width="8.28515625" style="37" customWidth="1"/>
    <col min="15109" max="15109" width="9.85546875" style="37" customWidth="1"/>
    <col min="15110" max="15110" width="6.28515625" style="37" customWidth="1"/>
    <col min="15111" max="15115" width="8.85546875" style="37"/>
    <col min="15116" max="15116" width="46.85546875" style="37" customWidth="1"/>
    <col min="15117" max="15361" width="8.85546875" style="37"/>
    <col min="15362" max="15362" width="4.28515625" style="37" customWidth="1"/>
    <col min="15363" max="15363" width="42.42578125" style="37" bestFit="1" customWidth="1"/>
    <col min="15364" max="15364" width="8.28515625" style="37" customWidth="1"/>
    <col min="15365" max="15365" width="9.85546875" style="37" customWidth="1"/>
    <col min="15366" max="15366" width="6.28515625" style="37" customWidth="1"/>
    <col min="15367" max="15371" width="8.85546875" style="37"/>
    <col min="15372" max="15372" width="46.85546875" style="37" customWidth="1"/>
    <col min="15373" max="15617" width="8.85546875" style="37"/>
    <col min="15618" max="15618" width="4.28515625" style="37" customWidth="1"/>
    <col min="15619" max="15619" width="42.42578125" style="37" bestFit="1" customWidth="1"/>
    <col min="15620" max="15620" width="8.28515625" style="37" customWidth="1"/>
    <col min="15621" max="15621" width="9.85546875" style="37" customWidth="1"/>
    <col min="15622" max="15622" width="6.28515625" style="37" customWidth="1"/>
    <col min="15623" max="15627" width="8.85546875" style="37"/>
    <col min="15628" max="15628" width="46.85546875" style="37" customWidth="1"/>
    <col min="15629" max="15873" width="8.85546875" style="37"/>
    <col min="15874" max="15874" width="4.28515625" style="37" customWidth="1"/>
    <col min="15875" max="15875" width="42.42578125" style="37" bestFit="1" customWidth="1"/>
    <col min="15876" max="15876" width="8.28515625" style="37" customWidth="1"/>
    <col min="15877" max="15877" width="9.85546875" style="37" customWidth="1"/>
    <col min="15878" max="15878" width="6.28515625" style="37" customWidth="1"/>
    <col min="15879" max="15883" width="8.85546875" style="37"/>
    <col min="15884" max="15884" width="46.85546875" style="37" customWidth="1"/>
    <col min="15885" max="16129" width="8.85546875" style="37"/>
    <col min="16130" max="16130" width="4.28515625" style="37" customWidth="1"/>
    <col min="16131" max="16131" width="42.42578125" style="37" bestFit="1" customWidth="1"/>
    <col min="16132" max="16132" width="8.28515625" style="37" customWidth="1"/>
    <col min="16133" max="16133" width="9.85546875" style="37" customWidth="1"/>
    <col min="16134" max="16134" width="6.28515625" style="37" customWidth="1"/>
    <col min="16135" max="16139" width="8.85546875" style="37"/>
    <col min="16140" max="16140" width="46.85546875" style="37" customWidth="1"/>
    <col min="16141" max="16384" width="8.85546875" style="1"/>
  </cols>
  <sheetData>
    <row r="1" spans="1:16140" ht="12" x14ac:dyDescent="0.2">
      <c r="B1" s="1" t="s">
        <v>532</v>
      </c>
      <c r="J1" s="1"/>
      <c r="K1" s="42" t="s">
        <v>291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</row>
    <row r="2" spans="1:16140" ht="12" x14ac:dyDescent="0.2">
      <c r="A2" s="4"/>
      <c r="B2" s="4" t="s">
        <v>0</v>
      </c>
      <c r="C2" s="4" t="s">
        <v>1</v>
      </c>
      <c r="D2" s="4" t="s">
        <v>2</v>
      </c>
      <c r="E2" s="5" t="s">
        <v>3</v>
      </c>
      <c r="F2" s="6"/>
      <c r="G2" s="7" t="s">
        <v>24</v>
      </c>
      <c r="H2" s="7" t="s">
        <v>0</v>
      </c>
      <c r="I2" s="7" t="s">
        <v>4</v>
      </c>
      <c r="J2" s="1"/>
      <c r="K2" s="4" t="s">
        <v>2</v>
      </c>
      <c r="L2" s="4" t="s">
        <v>281</v>
      </c>
      <c r="M2" s="5" t="s">
        <v>282</v>
      </c>
      <c r="N2" s="47" t="s">
        <v>283</v>
      </c>
      <c r="O2" s="86"/>
      <c r="P2" s="5" t="s">
        <v>282</v>
      </c>
      <c r="Q2" s="47" t="s">
        <v>284</v>
      </c>
      <c r="R2" s="1" t="s">
        <v>285</v>
      </c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</row>
    <row r="3" spans="1:16140" s="39" customFormat="1" ht="12" x14ac:dyDescent="0.2">
      <c r="A3" s="8"/>
      <c r="B3" s="8"/>
      <c r="C3" s="8"/>
      <c r="D3" s="8"/>
      <c r="E3" s="9" t="s">
        <v>24</v>
      </c>
      <c r="F3" s="10" t="s">
        <v>0</v>
      </c>
      <c r="G3" s="11" t="s">
        <v>25</v>
      </c>
      <c r="H3" s="11"/>
      <c r="I3" s="11"/>
      <c r="K3" s="8" t="s">
        <v>4</v>
      </c>
      <c r="L3" s="8" t="s">
        <v>4</v>
      </c>
      <c r="M3" s="9" t="s">
        <v>280</v>
      </c>
      <c r="N3" s="9" t="s">
        <v>279</v>
      </c>
      <c r="O3" s="86"/>
      <c r="P3" s="9" t="s">
        <v>280</v>
      </c>
      <c r="Q3" s="9" t="s">
        <v>279</v>
      </c>
    </row>
    <row r="4" spans="1:16140" s="39" customFormat="1" ht="12" x14ac:dyDescent="0.2">
      <c r="A4" s="12" t="s">
        <v>5</v>
      </c>
      <c r="B4" s="12" t="s">
        <v>6</v>
      </c>
      <c r="C4" s="12" t="s">
        <v>7</v>
      </c>
      <c r="D4" s="13" t="s">
        <v>8</v>
      </c>
      <c r="E4" s="13" t="s">
        <v>9</v>
      </c>
      <c r="F4" s="14" t="s">
        <v>10</v>
      </c>
      <c r="G4" s="15" t="s">
        <v>11</v>
      </c>
      <c r="H4" s="15" t="s">
        <v>12</v>
      </c>
      <c r="I4" s="7" t="s">
        <v>13</v>
      </c>
      <c r="K4" s="12" t="s">
        <v>13</v>
      </c>
      <c r="L4" s="12" t="s">
        <v>49</v>
      </c>
      <c r="M4" s="4" t="s">
        <v>234</v>
      </c>
      <c r="N4" s="4" t="s">
        <v>251</v>
      </c>
      <c r="O4" s="86"/>
      <c r="P4" s="4" t="s">
        <v>255</v>
      </c>
      <c r="Q4" s="4" t="s">
        <v>286</v>
      </c>
    </row>
    <row r="5" spans="1:16140" ht="12" x14ac:dyDescent="0.2">
      <c r="A5" s="8"/>
      <c r="B5" s="8"/>
      <c r="C5" s="8"/>
      <c r="D5" s="16"/>
      <c r="E5" s="16"/>
      <c r="F5" s="17"/>
      <c r="G5" s="11" t="s">
        <v>14</v>
      </c>
      <c r="H5" s="11" t="s">
        <v>15</v>
      </c>
      <c r="I5" s="11" t="s">
        <v>16</v>
      </c>
      <c r="J5" s="1"/>
      <c r="K5" s="8" t="s">
        <v>287</v>
      </c>
      <c r="L5" s="8" t="s">
        <v>288</v>
      </c>
      <c r="M5" s="8"/>
      <c r="N5" s="8" t="s">
        <v>289</v>
      </c>
      <c r="O5" s="86"/>
      <c r="P5" s="8"/>
      <c r="Q5" s="8" t="s">
        <v>290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</row>
    <row r="6" spans="1:16140" ht="12" x14ac:dyDescent="0.2">
      <c r="A6" s="13"/>
      <c r="B6" s="12"/>
      <c r="C6" s="18"/>
      <c r="D6" s="18"/>
      <c r="E6" s="18"/>
      <c r="F6" s="18"/>
      <c r="G6" s="20"/>
      <c r="H6" s="20"/>
      <c r="I6" s="20"/>
      <c r="J6" s="1"/>
      <c r="K6" s="56"/>
      <c r="L6" s="56"/>
      <c r="M6" s="56"/>
      <c r="N6" s="56"/>
      <c r="O6" s="39"/>
      <c r="P6" s="56"/>
      <c r="Q6" s="56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</row>
    <row r="7" spans="1:16140" ht="12" x14ac:dyDescent="0.2">
      <c r="A7" s="21"/>
      <c r="B7" s="18"/>
      <c r="C7" s="18"/>
      <c r="D7" s="18"/>
      <c r="E7" s="18"/>
      <c r="F7" s="40"/>
      <c r="G7" s="20"/>
      <c r="H7" s="20"/>
      <c r="I7" s="20"/>
      <c r="J7" s="1"/>
      <c r="K7" s="20"/>
      <c r="L7" s="18"/>
      <c r="M7" s="18"/>
      <c r="N7" s="18"/>
      <c r="O7" s="18"/>
      <c r="P7" s="18"/>
      <c r="Q7" s="18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</row>
    <row r="8" spans="1:16140" ht="12" x14ac:dyDescent="0.2">
      <c r="A8" s="21"/>
      <c r="B8" s="18"/>
      <c r="C8" s="18"/>
      <c r="D8" s="18"/>
      <c r="E8" s="18"/>
      <c r="F8" s="40"/>
      <c r="G8" s="20"/>
      <c r="H8" s="20"/>
      <c r="I8" s="20"/>
      <c r="J8" s="1"/>
      <c r="K8" s="20"/>
      <c r="L8" s="18"/>
      <c r="M8" s="18"/>
      <c r="N8" s="18"/>
      <c r="O8" s="18"/>
      <c r="P8" s="18"/>
      <c r="Q8" s="18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</row>
    <row r="9" spans="1:16140" ht="12" x14ac:dyDescent="0.2">
      <c r="A9" s="21"/>
      <c r="B9" s="18"/>
      <c r="C9" s="18"/>
      <c r="D9" s="18"/>
      <c r="E9" s="18"/>
      <c r="F9" s="40"/>
      <c r="G9" s="20"/>
      <c r="H9" s="20"/>
      <c r="I9" s="20"/>
      <c r="J9" s="1"/>
      <c r="K9" s="20"/>
      <c r="L9" s="18"/>
      <c r="M9" s="18"/>
      <c r="N9" s="18"/>
      <c r="O9" s="18"/>
      <c r="P9" s="18"/>
      <c r="Q9" s="18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</row>
    <row r="10" spans="1:16140" ht="12" x14ac:dyDescent="0.2">
      <c r="A10" s="21"/>
      <c r="B10" s="33"/>
      <c r="C10" s="18"/>
      <c r="D10" s="18"/>
      <c r="E10" s="18"/>
      <c r="F10" s="40"/>
      <c r="G10" s="20"/>
      <c r="H10" s="20"/>
      <c r="I10" s="20"/>
      <c r="J10" s="1"/>
      <c r="K10" s="20"/>
      <c r="L10" s="18"/>
      <c r="M10" s="18"/>
      <c r="N10" s="18"/>
      <c r="O10" s="18"/>
      <c r="P10" s="18"/>
      <c r="Q10" s="18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</row>
    <row r="11" spans="1:16140" ht="12" x14ac:dyDescent="0.2">
      <c r="A11" s="21"/>
      <c r="B11" s="18"/>
      <c r="C11" s="18"/>
      <c r="D11" s="18"/>
      <c r="E11" s="18"/>
      <c r="F11" s="40"/>
      <c r="G11" s="20"/>
      <c r="H11" s="20"/>
      <c r="I11" s="20"/>
      <c r="J11" s="1"/>
      <c r="K11" s="20"/>
      <c r="L11" s="18"/>
      <c r="M11" s="18"/>
      <c r="N11" s="18"/>
      <c r="O11" s="18"/>
      <c r="P11" s="18"/>
      <c r="Q11" s="18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</row>
    <row r="12" spans="1:16140" ht="12" x14ac:dyDescent="0.2">
      <c r="A12" s="21"/>
      <c r="B12" s="18"/>
      <c r="C12" s="18"/>
      <c r="D12" s="18"/>
      <c r="E12" s="18"/>
      <c r="F12" s="40"/>
      <c r="G12" s="20"/>
      <c r="H12" s="20"/>
      <c r="I12" s="20"/>
      <c r="J12" s="1"/>
      <c r="K12" s="20"/>
      <c r="L12" s="18"/>
      <c r="M12" s="18"/>
      <c r="N12" s="18"/>
      <c r="O12" s="18"/>
      <c r="P12" s="18"/>
      <c r="Q12" s="18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</row>
    <row r="13" spans="1:16140" ht="12" x14ac:dyDescent="0.2">
      <c r="A13" s="21"/>
      <c r="B13" s="18"/>
      <c r="C13" s="18"/>
      <c r="D13" s="18"/>
      <c r="E13" s="18"/>
      <c r="F13" s="40"/>
      <c r="G13" s="20"/>
      <c r="H13" s="20"/>
      <c r="I13" s="20"/>
      <c r="J13" s="1"/>
      <c r="K13" s="20"/>
      <c r="L13" s="18"/>
      <c r="M13" s="18"/>
      <c r="N13" s="18"/>
      <c r="O13" s="18"/>
      <c r="P13" s="18"/>
      <c r="Q13" s="18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</row>
    <row r="14" spans="1:16140" ht="12" x14ac:dyDescent="0.2">
      <c r="A14" s="21"/>
      <c r="B14" s="18"/>
      <c r="C14" s="18"/>
      <c r="D14" s="18"/>
      <c r="E14" s="18"/>
      <c r="F14" s="40"/>
      <c r="G14" s="20"/>
      <c r="H14" s="20"/>
      <c r="I14" s="20"/>
      <c r="J14" s="1"/>
      <c r="K14" s="20"/>
      <c r="L14" s="18"/>
      <c r="M14" s="18"/>
      <c r="N14" s="18"/>
      <c r="O14" s="18"/>
      <c r="P14" s="18"/>
      <c r="Q14" s="18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</row>
    <row r="15" spans="1:16140" ht="12" x14ac:dyDescent="0.2">
      <c r="A15" s="21"/>
      <c r="B15" s="18"/>
      <c r="C15" s="18"/>
      <c r="D15" s="18"/>
      <c r="E15" s="18"/>
      <c r="F15" s="40"/>
      <c r="G15" s="15"/>
      <c r="H15" s="15"/>
      <c r="I15" s="15"/>
      <c r="J15" s="1"/>
      <c r="K15" s="20"/>
      <c r="L15" s="18"/>
      <c r="M15" s="18"/>
      <c r="N15" s="18"/>
      <c r="O15" s="18"/>
      <c r="P15" s="18"/>
      <c r="Q15" s="18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</row>
    <row r="16" spans="1:16140" ht="12" x14ac:dyDescent="0.2">
      <c r="A16" s="21"/>
      <c r="B16" s="18"/>
      <c r="C16" s="18"/>
      <c r="D16" s="18"/>
      <c r="E16" s="18"/>
      <c r="F16" s="40"/>
      <c r="G16" s="20"/>
      <c r="H16" s="20"/>
      <c r="I16" s="20"/>
      <c r="J16" s="1"/>
      <c r="K16" s="18"/>
      <c r="L16" s="18"/>
      <c r="M16" s="18"/>
      <c r="N16" s="18"/>
      <c r="O16" s="18"/>
      <c r="P16" s="18"/>
      <c r="Q16" s="18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</row>
    <row r="17" spans="1:16140" ht="12" x14ac:dyDescent="0.2">
      <c r="A17" s="13"/>
      <c r="B17" s="12"/>
      <c r="C17" s="18"/>
      <c r="D17" s="18"/>
      <c r="E17" s="18"/>
      <c r="F17" s="40"/>
      <c r="G17" s="20"/>
      <c r="H17" s="20"/>
      <c r="I17" s="20"/>
      <c r="J17" s="1"/>
      <c r="K17" s="18"/>
      <c r="L17" s="18"/>
      <c r="M17" s="18"/>
      <c r="N17" s="18"/>
      <c r="O17" s="18"/>
      <c r="P17" s="18"/>
      <c r="Q17" s="18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</row>
    <row r="18" spans="1:16140" ht="12" x14ac:dyDescent="0.2">
      <c r="A18" s="21"/>
      <c r="B18" s="18"/>
      <c r="C18" s="18"/>
      <c r="D18" s="18"/>
      <c r="E18" s="18"/>
      <c r="F18" s="40"/>
      <c r="G18" s="20"/>
      <c r="H18" s="20"/>
      <c r="I18" s="20"/>
      <c r="J18" s="1"/>
      <c r="K18" s="18"/>
      <c r="L18" s="18"/>
      <c r="M18" s="18"/>
      <c r="N18" s="18"/>
      <c r="O18" s="18"/>
      <c r="P18" s="18"/>
      <c r="Q18" s="18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</row>
    <row r="19" spans="1:16140" ht="12" x14ac:dyDescent="0.2">
      <c r="A19" s="21"/>
      <c r="B19" s="18"/>
      <c r="C19" s="18"/>
      <c r="D19" s="18"/>
      <c r="E19" s="18"/>
      <c r="F19" s="40"/>
      <c r="G19" s="20"/>
      <c r="H19" s="20"/>
      <c r="I19" s="20"/>
      <c r="J19" s="1"/>
      <c r="K19" s="18"/>
      <c r="L19" s="18"/>
      <c r="M19" s="18"/>
      <c r="N19" s="18"/>
      <c r="O19" s="18"/>
      <c r="P19" s="18"/>
      <c r="Q19" s="18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</row>
    <row r="20" spans="1:16140" ht="12" x14ac:dyDescent="0.2">
      <c r="A20" s="21"/>
      <c r="B20" s="18"/>
      <c r="C20" s="18"/>
      <c r="D20" s="18"/>
      <c r="E20" s="18"/>
      <c r="F20" s="40"/>
      <c r="G20" s="20"/>
      <c r="H20" s="20"/>
      <c r="I20" s="20"/>
      <c r="J20" s="1"/>
      <c r="K20" s="18"/>
      <c r="L20" s="18"/>
      <c r="M20" s="18"/>
      <c r="N20" s="18"/>
      <c r="O20" s="18"/>
      <c r="P20" s="18"/>
      <c r="Q20" s="18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</row>
    <row r="21" spans="1:16140" ht="12" x14ac:dyDescent="0.2">
      <c r="A21" s="21"/>
      <c r="B21" s="18"/>
      <c r="C21" s="18"/>
      <c r="D21" s="18"/>
      <c r="E21" s="18"/>
      <c r="F21" s="40"/>
      <c r="G21" s="20"/>
      <c r="H21" s="20"/>
      <c r="I21" s="20"/>
      <c r="J21" s="1"/>
      <c r="K21" s="18"/>
      <c r="L21" s="18"/>
      <c r="M21" s="18"/>
      <c r="N21" s="18"/>
      <c r="O21" s="18"/>
      <c r="P21" s="18"/>
      <c r="Q21" s="18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</row>
    <row r="22" spans="1:16140" ht="12" x14ac:dyDescent="0.2">
      <c r="A22" s="21"/>
      <c r="B22" s="18"/>
      <c r="C22" s="18"/>
      <c r="D22" s="18"/>
      <c r="E22" s="18"/>
      <c r="F22" s="40"/>
      <c r="G22" s="15"/>
      <c r="H22" s="15"/>
      <c r="I22" s="15"/>
      <c r="J22" s="1"/>
      <c r="K22" s="18"/>
      <c r="L22" s="18"/>
      <c r="M22" s="18"/>
      <c r="N22" s="18"/>
      <c r="O22" s="18"/>
      <c r="P22" s="18"/>
      <c r="Q22" s="18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</row>
    <row r="23" spans="1:16140" ht="12" x14ac:dyDescent="0.2">
      <c r="A23" s="21"/>
      <c r="B23" s="18"/>
      <c r="C23" s="18"/>
      <c r="D23" s="18"/>
      <c r="E23" s="18"/>
      <c r="F23" s="40"/>
      <c r="G23" s="20"/>
      <c r="H23" s="20"/>
      <c r="I23" s="20"/>
      <c r="J23" s="1"/>
      <c r="K23" s="18"/>
      <c r="L23" s="18"/>
      <c r="M23" s="18"/>
      <c r="N23" s="18"/>
      <c r="O23" s="18"/>
      <c r="P23" s="18"/>
      <c r="Q23" s="18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</row>
    <row r="24" spans="1:16140" ht="12" x14ac:dyDescent="0.2">
      <c r="A24" s="13"/>
      <c r="B24" s="12"/>
      <c r="C24" s="18"/>
      <c r="D24" s="18"/>
      <c r="E24" s="18"/>
      <c r="F24" s="40"/>
      <c r="G24" s="20"/>
      <c r="H24" s="20"/>
      <c r="I24" s="20"/>
      <c r="J24" s="1"/>
      <c r="K24" s="18"/>
      <c r="L24" s="18"/>
      <c r="M24" s="18"/>
      <c r="N24" s="18"/>
      <c r="O24" s="18"/>
      <c r="P24" s="18"/>
      <c r="Q24" s="18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</row>
    <row r="25" spans="1:16140" ht="12" x14ac:dyDescent="0.2">
      <c r="A25" s="21"/>
      <c r="B25" s="18"/>
      <c r="C25" s="18"/>
      <c r="D25" s="18"/>
      <c r="E25" s="18"/>
      <c r="F25" s="40"/>
      <c r="G25" s="20"/>
      <c r="H25" s="20"/>
      <c r="I25" s="20"/>
      <c r="J25" s="1"/>
      <c r="K25" s="18"/>
      <c r="L25" s="18"/>
      <c r="M25" s="18"/>
      <c r="N25" s="18"/>
      <c r="O25" s="18"/>
      <c r="P25" s="18"/>
      <c r="Q25" s="18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</row>
    <row r="26" spans="1:16140" ht="12" x14ac:dyDescent="0.2">
      <c r="A26" s="21"/>
      <c r="B26" s="33"/>
      <c r="C26" s="18"/>
      <c r="D26" s="18"/>
      <c r="E26" s="18"/>
      <c r="F26" s="40"/>
      <c r="G26" s="20"/>
      <c r="H26" s="20"/>
      <c r="I26" s="20"/>
      <c r="J26" s="1"/>
      <c r="K26" s="18"/>
      <c r="L26" s="18"/>
      <c r="M26" s="18"/>
      <c r="N26" s="18"/>
      <c r="O26" s="18"/>
      <c r="P26" s="18"/>
      <c r="Q26" s="18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</row>
    <row r="27" spans="1:16140" ht="12" x14ac:dyDescent="0.2">
      <c r="A27" s="21"/>
      <c r="B27" s="18"/>
      <c r="C27" s="18"/>
      <c r="D27" s="18"/>
      <c r="E27" s="18"/>
      <c r="F27" s="40"/>
      <c r="G27" s="20"/>
      <c r="H27" s="20"/>
      <c r="I27" s="20"/>
      <c r="J27" s="1"/>
      <c r="K27" s="18"/>
      <c r="L27" s="18"/>
      <c r="M27" s="18"/>
      <c r="N27" s="18"/>
      <c r="O27" s="18"/>
      <c r="P27" s="18"/>
      <c r="Q27" s="18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</row>
    <row r="28" spans="1:16140" ht="12" x14ac:dyDescent="0.2">
      <c r="A28" s="21"/>
      <c r="B28" s="18"/>
      <c r="C28" s="18"/>
      <c r="D28" s="18"/>
      <c r="E28" s="18"/>
      <c r="F28" s="40"/>
      <c r="G28" s="20"/>
      <c r="H28" s="20"/>
      <c r="I28" s="20"/>
      <c r="J28" s="1"/>
      <c r="K28" s="18"/>
      <c r="L28" s="18"/>
      <c r="M28" s="18"/>
      <c r="N28" s="18"/>
      <c r="O28" s="18"/>
      <c r="P28" s="18"/>
      <c r="Q28" s="18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</row>
    <row r="29" spans="1:16140" ht="12" x14ac:dyDescent="0.2">
      <c r="A29" s="21"/>
      <c r="B29" s="18"/>
      <c r="C29" s="18"/>
      <c r="D29" s="18"/>
      <c r="E29" s="18"/>
      <c r="F29" s="40"/>
      <c r="G29" s="20"/>
      <c r="H29" s="20"/>
      <c r="I29" s="20"/>
      <c r="J29" s="1"/>
      <c r="K29" s="18"/>
      <c r="L29" s="18"/>
      <c r="M29" s="18"/>
      <c r="N29" s="18"/>
      <c r="O29" s="18"/>
      <c r="P29" s="18"/>
      <c r="Q29" s="18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</row>
    <row r="30" spans="1:16140" ht="12" x14ac:dyDescent="0.2">
      <c r="A30" s="21"/>
      <c r="B30" s="33"/>
      <c r="C30" s="18"/>
      <c r="D30" s="18"/>
      <c r="E30" s="18"/>
      <c r="F30" s="40"/>
      <c r="G30" s="20"/>
      <c r="H30" s="20"/>
      <c r="I30" s="20"/>
      <c r="J30" s="1"/>
      <c r="K30" s="18"/>
      <c r="L30" s="18"/>
      <c r="M30" s="18"/>
      <c r="N30" s="18"/>
      <c r="O30" s="18"/>
      <c r="P30" s="18"/>
      <c r="Q30" s="18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</row>
    <row r="31" spans="1:16140" ht="12" x14ac:dyDescent="0.2">
      <c r="A31" s="21"/>
      <c r="B31" s="18"/>
      <c r="C31" s="18"/>
      <c r="D31" s="18"/>
      <c r="E31" s="18"/>
      <c r="F31" s="40"/>
      <c r="G31" s="20"/>
      <c r="H31" s="20"/>
      <c r="I31" s="20"/>
      <c r="J31" s="1"/>
      <c r="K31" s="18"/>
      <c r="L31" s="18"/>
      <c r="M31" s="18"/>
      <c r="N31" s="18"/>
      <c r="O31" s="18"/>
      <c r="P31" s="18"/>
      <c r="Q31" s="18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</row>
    <row r="32" spans="1:16140" ht="12" x14ac:dyDescent="0.2">
      <c r="A32" s="21"/>
      <c r="B32" s="18"/>
      <c r="C32" s="18"/>
      <c r="D32" s="18"/>
      <c r="E32" s="18"/>
      <c r="F32" s="40"/>
      <c r="G32" s="20"/>
      <c r="H32" s="20"/>
      <c r="I32" s="20"/>
      <c r="J32" s="1"/>
      <c r="K32" s="18"/>
      <c r="L32" s="18"/>
      <c r="M32" s="18"/>
      <c r="N32" s="18"/>
      <c r="O32" s="18"/>
      <c r="P32" s="18"/>
      <c r="Q32" s="18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</row>
    <row r="33" spans="1:16140" ht="12" x14ac:dyDescent="0.2">
      <c r="A33" s="21"/>
      <c r="B33" s="18"/>
      <c r="C33" s="18"/>
      <c r="D33" s="18"/>
      <c r="E33" s="18"/>
      <c r="F33" s="40"/>
      <c r="G33" s="20"/>
      <c r="H33" s="20"/>
      <c r="I33" s="20"/>
      <c r="J33" s="1"/>
      <c r="K33" s="18"/>
      <c r="L33" s="18"/>
      <c r="M33" s="18"/>
      <c r="N33" s="18"/>
      <c r="O33" s="18"/>
      <c r="P33" s="18"/>
      <c r="Q33" s="18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</row>
    <row r="34" spans="1:16140" ht="12" x14ac:dyDescent="0.2">
      <c r="A34" s="21"/>
      <c r="B34" s="18"/>
      <c r="C34" s="18"/>
      <c r="D34" s="18"/>
      <c r="E34" s="18"/>
      <c r="F34" s="40"/>
      <c r="G34" s="15"/>
      <c r="H34" s="15"/>
      <c r="I34" s="15"/>
      <c r="J34" s="1"/>
      <c r="K34" s="18"/>
      <c r="L34" s="18"/>
      <c r="M34" s="18"/>
      <c r="N34" s="18"/>
      <c r="O34" s="18"/>
      <c r="P34" s="18"/>
      <c r="Q34" s="18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</row>
    <row r="35" spans="1:16140" ht="12" x14ac:dyDescent="0.2">
      <c r="A35" s="21"/>
      <c r="B35" s="18"/>
      <c r="C35" s="18"/>
      <c r="D35" s="18"/>
      <c r="E35" s="18"/>
      <c r="F35" s="40"/>
      <c r="G35" s="20"/>
      <c r="H35" s="20"/>
      <c r="I35" s="20"/>
      <c r="J35" s="1"/>
      <c r="K35" s="18"/>
      <c r="L35" s="18"/>
      <c r="M35" s="18"/>
      <c r="N35" s="18"/>
      <c r="O35" s="18"/>
      <c r="P35" s="18"/>
      <c r="Q35" s="18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</row>
    <row r="36" spans="1:16140" ht="12" x14ac:dyDescent="0.2">
      <c r="A36" s="13"/>
      <c r="B36" s="12"/>
      <c r="C36" s="18"/>
      <c r="D36" s="18"/>
      <c r="E36" s="18"/>
      <c r="F36" s="40"/>
      <c r="G36" s="20"/>
      <c r="H36" s="20"/>
      <c r="I36" s="20"/>
      <c r="J36" s="1"/>
      <c r="K36" s="18"/>
      <c r="L36" s="18"/>
      <c r="M36" s="18"/>
      <c r="N36" s="18"/>
      <c r="O36" s="18"/>
      <c r="P36" s="18"/>
      <c r="Q36" s="18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</row>
    <row r="37" spans="1:16140" s="41" customFormat="1" ht="12" x14ac:dyDescent="0.2">
      <c r="A37" s="18"/>
      <c r="B37" s="18"/>
      <c r="C37" s="18"/>
      <c r="D37" s="21"/>
      <c r="E37" s="21"/>
      <c r="F37" s="22"/>
      <c r="G37" s="20"/>
      <c r="H37" s="20"/>
      <c r="I37" s="20"/>
      <c r="K37" s="77"/>
      <c r="L37" s="77"/>
      <c r="M37" s="77"/>
      <c r="N37" s="77"/>
      <c r="O37" s="77"/>
      <c r="P37" s="77"/>
      <c r="Q37" s="77"/>
    </row>
    <row r="38" spans="1:16140" s="41" customFormat="1" ht="12" x14ac:dyDescent="0.2">
      <c r="A38" s="18"/>
      <c r="B38" s="33"/>
      <c r="C38" s="18"/>
      <c r="D38" s="21"/>
      <c r="E38" s="21"/>
      <c r="F38" s="22"/>
      <c r="G38" s="20"/>
      <c r="H38" s="20"/>
      <c r="I38" s="20"/>
      <c r="K38" s="77"/>
      <c r="L38" s="77"/>
      <c r="M38" s="77"/>
      <c r="N38" s="77"/>
      <c r="O38" s="77"/>
      <c r="P38" s="77"/>
      <c r="Q38" s="77"/>
    </row>
    <row r="39" spans="1:16140" s="41" customFormat="1" ht="12" x14ac:dyDescent="0.2">
      <c r="A39" s="18"/>
      <c r="B39" s="18"/>
      <c r="C39" s="18"/>
      <c r="D39" s="21"/>
      <c r="E39" s="21"/>
      <c r="F39" s="22"/>
      <c r="G39" s="20"/>
      <c r="H39" s="20"/>
      <c r="I39" s="20"/>
      <c r="K39" s="77"/>
      <c r="L39" s="77"/>
      <c r="M39" s="77"/>
      <c r="N39" s="77"/>
      <c r="O39" s="77"/>
      <c r="P39" s="77"/>
      <c r="Q39" s="77"/>
    </row>
    <row r="40" spans="1:16140" s="41" customFormat="1" ht="12" x14ac:dyDescent="0.2">
      <c r="A40" s="18"/>
      <c r="B40" s="18"/>
      <c r="C40" s="18"/>
      <c r="D40" s="21"/>
      <c r="E40" s="21"/>
      <c r="F40" s="22"/>
      <c r="G40" s="20"/>
      <c r="H40" s="20"/>
      <c r="I40" s="20"/>
      <c r="K40" s="77"/>
      <c r="L40" s="77"/>
      <c r="M40" s="77"/>
      <c r="N40" s="77"/>
      <c r="O40" s="77"/>
      <c r="P40" s="77"/>
      <c r="Q40" s="77"/>
    </row>
    <row r="41" spans="1:16140" s="41" customFormat="1" ht="12" x14ac:dyDescent="0.2">
      <c r="A41" s="21"/>
      <c r="B41" s="18"/>
      <c r="C41" s="18"/>
      <c r="D41" s="21"/>
      <c r="E41" s="21"/>
      <c r="F41" s="22"/>
      <c r="G41" s="20"/>
      <c r="H41" s="20"/>
      <c r="I41" s="20"/>
      <c r="K41" s="77"/>
      <c r="L41" s="77"/>
      <c r="M41" s="77"/>
      <c r="N41" s="77"/>
      <c r="O41" s="77"/>
      <c r="P41" s="77"/>
      <c r="Q41" s="77"/>
    </row>
    <row r="42" spans="1:16140" s="41" customFormat="1" ht="12" x14ac:dyDescent="0.2">
      <c r="A42" s="21"/>
      <c r="B42" s="18"/>
      <c r="C42" s="18"/>
      <c r="D42" s="21"/>
      <c r="E42" s="21"/>
      <c r="F42" s="22"/>
      <c r="G42" s="20"/>
      <c r="H42" s="20"/>
      <c r="I42" s="20"/>
      <c r="K42" s="77"/>
      <c r="L42" s="77"/>
      <c r="M42" s="77"/>
      <c r="N42" s="77"/>
      <c r="O42" s="77"/>
      <c r="P42" s="77"/>
      <c r="Q42" s="77"/>
    </row>
    <row r="43" spans="1:16140" s="41" customFormat="1" ht="12" x14ac:dyDescent="0.2">
      <c r="A43" s="21"/>
      <c r="B43" s="18"/>
      <c r="C43" s="18"/>
      <c r="D43" s="21"/>
      <c r="E43" s="21"/>
      <c r="F43" s="22"/>
      <c r="G43" s="15"/>
      <c r="H43" s="15"/>
      <c r="I43" s="15"/>
      <c r="K43" s="77"/>
      <c r="L43" s="77"/>
      <c r="M43" s="77"/>
      <c r="N43" s="77"/>
      <c r="O43" s="77"/>
      <c r="P43" s="77"/>
      <c r="Q43" s="77"/>
    </row>
    <row r="44" spans="1:16140" s="41" customFormat="1" ht="12" x14ac:dyDescent="0.2">
      <c r="A44" s="21"/>
      <c r="B44" s="18"/>
      <c r="C44" s="18"/>
      <c r="D44" s="21"/>
      <c r="E44" s="21"/>
      <c r="F44" s="22"/>
      <c r="G44" s="20"/>
      <c r="H44" s="20"/>
      <c r="I44" s="20"/>
      <c r="K44" s="77"/>
      <c r="L44" s="77"/>
      <c r="M44" s="77"/>
      <c r="N44" s="77"/>
      <c r="O44" s="77"/>
      <c r="P44" s="77"/>
      <c r="Q44" s="77"/>
    </row>
    <row r="45" spans="1:16140" s="41" customFormat="1" ht="12" x14ac:dyDescent="0.2">
      <c r="A45" s="13"/>
      <c r="B45" s="12"/>
      <c r="C45" s="18"/>
      <c r="D45" s="21"/>
      <c r="E45" s="21"/>
      <c r="F45" s="22"/>
      <c r="G45" s="20"/>
      <c r="H45" s="20"/>
      <c r="I45" s="20"/>
      <c r="K45" s="77"/>
      <c r="L45" s="77"/>
      <c r="M45" s="77"/>
      <c r="N45" s="77"/>
      <c r="O45" s="77"/>
      <c r="P45" s="77"/>
      <c r="Q45" s="77"/>
    </row>
    <row r="46" spans="1:16140" s="41" customFormat="1" ht="12" x14ac:dyDescent="0.2">
      <c r="A46" s="21"/>
      <c r="B46" s="18"/>
      <c r="C46" s="18"/>
      <c r="D46" s="21"/>
      <c r="E46" s="21"/>
      <c r="F46" s="22"/>
      <c r="G46" s="20"/>
      <c r="H46" s="20"/>
      <c r="I46" s="20"/>
      <c r="K46" s="77"/>
      <c r="L46" s="77"/>
      <c r="M46" s="77"/>
      <c r="N46" s="77"/>
      <c r="O46" s="77"/>
      <c r="P46" s="77"/>
      <c r="Q46" s="77"/>
    </row>
    <row r="47" spans="1:16140" s="41" customFormat="1" ht="12" x14ac:dyDescent="0.2">
      <c r="A47" s="21"/>
      <c r="B47" s="18"/>
      <c r="C47" s="18"/>
      <c r="D47" s="21"/>
      <c r="E47" s="21"/>
      <c r="F47" s="22"/>
      <c r="G47" s="20"/>
      <c r="H47" s="20"/>
      <c r="I47" s="20"/>
      <c r="K47" s="77"/>
      <c r="L47" s="77"/>
      <c r="M47" s="77"/>
      <c r="N47" s="77"/>
      <c r="O47" s="77"/>
      <c r="P47" s="77"/>
      <c r="Q47" s="77"/>
    </row>
    <row r="48" spans="1:16140" s="41" customFormat="1" ht="12" x14ac:dyDescent="0.2">
      <c r="A48" s="21"/>
      <c r="B48" s="18"/>
      <c r="C48" s="18"/>
      <c r="D48" s="21"/>
      <c r="E48" s="21"/>
      <c r="F48" s="22"/>
      <c r="G48" s="20"/>
      <c r="H48" s="20"/>
      <c r="I48" s="20"/>
      <c r="K48" s="77"/>
      <c r="L48" s="77"/>
      <c r="M48" s="77"/>
      <c r="N48" s="77"/>
      <c r="O48" s="77"/>
      <c r="P48" s="77"/>
      <c r="Q48" s="77"/>
    </row>
    <row r="49" spans="1:16140" s="41" customFormat="1" ht="12" x14ac:dyDescent="0.2">
      <c r="A49" s="21"/>
      <c r="B49" s="18"/>
      <c r="C49" s="18"/>
      <c r="D49" s="21"/>
      <c r="E49" s="21"/>
      <c r="F49" s="22"/>
      <c r="G49" s="20"/>
      <c r="H49" s="20"/>
      <c r="I49" s="20"/>
      <c r="K49" s="77"/>
      <c r="L49" s="77"/>
      <c r="M49" s="77"/>
      <c r="N49" s="77"/>
      <c r="O49" s="77"/>
      <c r="P49" s="77"/>
      <c r="Q49" s="77"/>
    </row>
    <row r="50" spans="1:16140" s="41" customFormat="1" ht="12" x14ac:dyDescent="0.2">
      <c r="A50" s="21"/>
      <c r="B50" s="18"/>
      <c r="C50" s="18"/>
      <c r="D50" s="21"/>
      <c r="E50" s="21"/>
      <c r="F50" s="22"/>
      <c r="G50" s="20"/>
      <c r="H50" s="20"/>
      <c r="I50" s="20"/>
      <c r="K50" s="77"/>
      <c r="L50" s="77"/>
      <c r="M50" s="77"/>
      <c r="N50" s="77"/>
      <c r="O50" s="77"/>
      <c r="P50" s="77"/>
      <c r="Q50" s="77"/>
    </row>
    <row r="51" spans="1:16140" s="41" customFormat="1" ht="12" x14ac:dyDescent="0.2">
      <c r="A51" s="21"/>
      <c r="B51" s="18"/>
      <c r="C51" s="18"/>
      <c r="D51" s="21"/>
      <c r="E51" s="21"/>
      <c r="F51" s="22"/>
      <c r="G51" s="20"/>
      <c r="H51" s="20"/>
      <c r="I51" s="20"/>
      <c r="K51" s="77"/>
      <c r="L51" s="77"/>
      <c r="M51" s="77"/>
      <c r="N51" s="77"/>
      <c r="O51" s="77"/>
      <c r="P51" s="77"/>
      <c r="Q51" s="77"/>
    </row>
    <row r="52" spans="1:16140" ht="12" x14ac:dyDescent="0.2">
      <c r="A52" s="21"/>
      <c r="B52" s="18"/>
      <c r="C52" s="18"/>
      <c r="D52" s="18"/>
      <c r="E52" s="18"/>
      <c r="F52" s="40"/>
      <c r="G52" s="15"/>
      <c r="H52" s="15"/>
      <c r="I52" s="15"/>
      <c r="J52" s="1"/>
      <c r="K52" s="18"/>
      <c r="L52" s="18"/>
      <c r="M52" s="18"/>
      <c r="N52" s="18"/>
      <c r="O52" s="18"/>
      <c r="P52" s="18"/>
      <c r="Q52" s="18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</row>
    <row r="53" spans="1:16140" ht="12" x14ac:dyDescent="0.2">
      <c r="A53" s="21"/>
      <c r="B53" s="18"/>
      <c r="C53" s="18"/>
      <c r="D53" s="18"/>
      <c r="E53" s="18"/>
      <c r="F53" s="40"/>
      <c r="G53" s="15"/>
      <c r="H53" s="15"/>
      <c r="I53" s="15"/>
      <c r="J53" s="1"/>
      <c r="K53" s="18"/>
      <c r="L53" s="18"/>
      <c r="M53" s="18"/>
      <c r="N53" s="18"/>
      <c r="O53" s="18"/>
      <c r="P53" s="18"/>
      <c r="Q53" s="18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</row>
    <row r="54" spans="1:16140" ht="12" x14ac:dyDescent="0.2">
      <c r="A54" s="13"/>
      <c r="B54" s="12"/>
      <c r="C54" s="18"/>
      <c r="D54" s="18"/>
      <c r="E54" s="18"/>
      <c r="F54" s="40"/>
      <c r="G54" s="15"/>
      <c r="H54" s="15"/>
      <c r="I54" s="15"/>
      <c r="J54" s="1"/>
      <c r="K54" s="18"/>
      <c r="L54" s="18"/>
      <c r="M54" s="18"/>
      <c r="N54" s="18"/>
      <c r="O54" s="18"/>
      <c r="P54" s="18"/>
      <c r="Q54" s="18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</row>
    <row r="55" spans="1:16140" ht="12" x14ac:dyDescent="0.2">
      <c r="A55" s="21"/>
      <c r="B55" s="18"/>
      <c r="C55" s="18"/>
      <c r="D55" s="18"/>
      <c r="E55" s="18"/>
      <c r="F55" s="40"/>
      <c r="G55" s="20"/>
      <c r="H55" s="20"/>
      <c r="I55" s="20"/>
      <c r="J55" s="1"/>
      <c r="K55" s="18"/>
      <c r="L55" s="18"/>
      <c r="M55" s="18"/>
      <c r="N55" s="18"/>
      <c r="O55" s="18"/>
      <c r="P55" s="18"/>
      <c r="Q55" s="18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</row>
    <row r="56" spans="1:16140" ht="12" x14ac:dyDescent="0.2">
      <c r="A56" s="21"/>
      <c r="B56" s="18"/>
      <c r="C56" s="18"/>
      <c r="D56" s="18"/>
      <c r="E56" s="18"/>
      <c r="F56" s="40"/>
      <c r="G56" s="20"/>
      <c r="H56" s="20"/>
      <c r="I56" s="20"/>
      <c r="J56" s="1"/>
      <c r="K56" s="18"/>
      <c r="L56" s="18"/>
      <c r="M56" s="18"/>
      <c r="N56" s="18"/>
      <c r="O56" s="18"/>
      <c r="P56" s="18"/>
      <c r="Q56" s="18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</row>
    <row r="57" spans="1:16140" ht="12" x14ac:dyDescent="0.2">
      <c r="A57" s="21"/>
      <c r="B57" s="18"/>
      <c r="C57" s="18"/>
      <c r="D57" s="18"/>
      <c r="E57" s="18"/>
      <c r="F57" s="40"/>
      <c r="G57" s="20"/>
      <c r="H57" s="20"/>
      <c r="I57" s="20"/>
      <c r="J57" s="1"/>
      <c r="K57" s="18"/>
      <c r="L57" s="18"/>
      <c r="M57" s="18"/>
      <c r="N57" s="18"/>
      <c r="O57" s="18"/>
      <c r="P57" s="18"/>
      <c r="Q57" s="18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</row>
    <row r="58" spans="1:16140" ht="12" x14ac:dyDescent="0.2">
      <c r="A58" s="21"/>
      <c r="B58" s="18"/>
      <c r="C58" s="18"/>
      <c r="D58" s="18"/>
      <c r="E58" s="18"/>
      <c r="F58" s="40"/>
      <c r="G58" s="20"/>
      <c r="H58" s="20"/>
      <c r="I58" s="20"/>
      <c r="J58" s="1"/>
      <c r="K58" s="18"/>
      <c r="L58" s="18"/>
      <c r="M58" s="18"/>
      <c r="N58" s="18"/>
      <c r="O58" s="18"/>
      <c r="P58" s="18"/>
      <c r="Q58" s="18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</row>
    <row r="59" spans="1:16140" ht="12" x14ac:dyDescent="0.2">
      <c r="A59" s="21"/>
      <c r="B59" s="18"/>
      <c r="C59" s="18"/>
      <c r="D59" s="18"/>
      <c r="E59" s="18"/>
      <c r="F59" s="40"/>
      <c r="G59" s="20"/>
      <c r="H59" s="20"/>
      <c r="I59" s="20"/>
      <c r="J59" s="1"/>
      <c r="K59" s="18"/>
      <c r="L59" s="18"/>
      <c r="M59" s="18"/>
      <c r="N59" s="18"/>
      <c r="O59" s="18"/>
      <c r="P59" s="18"/>
      <c r="Q59" s="18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</row>
    <row r="60" spans="1:16140" ht="12" x14ac:dyDescent="0.2">
      <c r="A60" s="21"/>
      <c r="B60" s="18"/>
      <c r="C60" s="18"/>
      <c r="D60" s="18"/>
      <c r="E60" s="18"/>
      <c r="F60" s="40"/>
      <c r="G60" s="20"/>
      <c r="H60" s="20"/>
      <c r="I60" s="20"/>
      <c r="J60" s="1"/>
      <c r="K60" s="18"/>
      <c r="L60" s="18"/>
      <c r="M60" s="18"/>
      <c r="N60" s="18"/>
      <c r="O60" s="18"/>
      <c r="P60" s="18"/>
      <c r="Q60" s="18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</row>
    <row r="61" spans="1:16140" ht="12" x14ac:dyDescent="0.2">
      <c r="A61" s="21"/>
      <c r="B61" s="18"/>
      <c r="C61" s="18"/>
      <c r="D61" s="18"/>
      <c r="E61" s="18"/>
      <c r="F61" s="40"/>
      <c r="G61" s="20"/>
      <c r="H61" s="20"/>
      <c r="I61" s="20"/>
      <c r="J61" s="1"/>
      <c r="K61" s="18"/>
      <c r="L61" s="18"/>
      <c r="M61" s="18"/>
      <c r="N61" s="18"/>
      <c r="O61" s="18"/>
      <c r="P61" s="18"/>
      <c r="Q61" s="18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</row>
    <row r="62" spans="1:16140" ht="12" x14ac:dyDescent="0.2">
      <c r="A62" s="21"/>
      <c r="B62" s="18"/>
      <c r="C62" s="18"/>
      <c r="D62" s="18"/>
      <c r="E62" s="18"/>
      <c r="F62" s="40"/>
      <c r="G62" s="20"/>
      <c r="H62" s="20"/>
      <c r="I62" s="20"/>
      <c r="J62" s="1"/>
      <c r="K62" s="18"/>
      <c r="L62" s="18"/>
      <c r="M62" s="18"/>
      <c r="N62" s="18"/>
      <c r="O62" s="18"/>
      <c r="P62" s="18"/>
      <c r="Q62" s="18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</row>
    <row r="63" spans="1:16140" ht="12" x14ac:dyDescent="0.2">
      <c r="A63" s="21"/>
      <c r="B63" s="18"/>
      <c r="C63" s="18"/>
      <c r="D63" s="18"/>
      <c r="E63" s="18"/>
      <c r="F63" s="40"/>
      <c r="G63" s="20"/>
      <c r="H63" s="20"/>
      <c r="I63" s="20"/>
      <c r="J63" s="1"/>
      <c r="K63" s="18"/>
      <c r="L63" s="18"/>
      <c r="M63" s="18"/>
      <c r="N63" s="18"/>
      <c r="O63" s="18"/>
      <c r="P63" s="18"/>
      <c r="Q63" s="18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</row>
    <row r="64" spans="1:16140" ht="12" x14ac:dyDescent="0.2">
      <c r="A64" s="21"/>
      <c r="B64" s="18"/>
      <c r="C64" s="18"/>
      <c r="D64" s="18"/>
      <c r="E64" s="18"/>
      <c r="F64" s="40"/>
      <c r="G64" s="20"/>
      <c r="H64" s="20"/>
      <c r="I64" s="20"/>
      <c r="J64" s="1"/>
      <c r="K64" s="18"/>
      <c r="L64" s="18"/>
      <c r="M64" s="18"/>
      <c r="N64" s="18"/>
      <c r="O64" s="18"/>
      <c r="P64" s="18"/>
      <c r="Q64" s="18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</row>
    <row r="65" spans="1:16140" ht="12" x14ac:dyDescent="0.2">
      <c r="A65" s="21"/>
      <c r="B65" s="18"/>
      <c r="C65" s="18"/>
      <c r="D65" s="18"/>
      <c r="E65" s="18"/>
      <c r="F65" s="40"/>
      <c r="G65" s="20"/>
      <c r="H65" s="20"/>
      <c r="I65" s="20"/>
      <c r="J65" s="1"/>
      <c r="K65" s="18"/>
      <c r="L65" s="18"/>
      <c r="M65" s="18"/>
      <c r="N65" s="18"/>
      <c r="O65" s="18"/>
      <c r="P65" s="18"/>
      <c r="Q65" s="18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</row>
    <row r="66" spans="1:16140" ht="12" x14ac:dyDescent="0.2">
      <c r="A66" s="21"/>
      <c r="B66" s="18"/>
      <c r="C66" s="18"/>
      <c r="D66" s="18"/>
      <c r="E66" s="18"/>
      <c r="F66" s="40"/>
      <c r="G66" s="20"/>
      <c r="H66" s="20"/>
      <c r="I66" s="20"/>
      <c r="J66" s="1"/>
      <c r="K66" s="18"/>
      <c r="L66" s="18"/>
      <c r="M66" s="18"/>
      <c r="N66" s="18"/>
      <c r="O66" s="18"/>
      <c r="P66" s="18"/>
      <c r="Q66" s="18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</row>
    <row r="67" spans="1:16140" ht="12" x14ac:dyDescent="0.2">
      <c r="A67" s="21"/>
      <c r="B67" s="18"/>
      <c r="C67" s="18"/>
      <c r="D67" s="18"/>
      <c r="E67" s="18"/>
      <c r="F67" s="40"/>
      <c r="G67" s="20"/>
      <c r="H67" s="20"/>
      <c r="I67" s="20"/>
      <c r="J67" s="1"/>
      <c r="K67" s="18"/>
      <c r="L67" s="18"/>
      <c r="M67" s="18"/>
      <c r="N67" s="18"/>
      <c r="O67" s="18"/>
      <c r="P67" s="18"/>
      <c r="Q67" s="18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</row>
    <row r="68" spans="1:16140" ht="12" x14ac:dyDescent="0.2">
      <c r="A68" s="21"/>
      <c r="B68" s="18"/>
      <c r="C68" s="18"/>
      <c r="D68" s="18"/>
      <c r="E68" s="18"/>
      <c r="F68" s="40"/>
      <c r="G68" s="15"/>
      <c r="H68" s="15"/>
      <c r="I68" s="15"/>
      <c r="J68" s="1"/>
      <c r="K68" s="18"/>
      <c r="L68" s="18"/>
      <c r="M68" s="18"/>
      <c r="N68" s="18"/>
      <c r="O68" s="18"/>
      <c r="P68" s="18"/>
      <c r="Q68" s="18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</row>
    <row r="69" spans="1:16140" ht="12" x14ac:dyDescent="0.2">
      <c r="A69" s="21"/>
      <c r="B69" s="18"/>
      <c r="C69" s="18"/>
      <c r="D69" s="18"/>
      <c r="E69" s="18"/>
      <c r="F69" s="40"/>
      <c r="G69" s="20"/>
      <c r="H69" s="20"/>
      <c r="I69" s="20"/>
      <c r="J69" s="1"/>
      <c r="K69" s="18"/>
      <c r="L69" s="18"/>
      <c r="M69" s="18"/>
      <c r="N69" s="18"/>
      <c r="O69" s="18"/>
      <c r="P69" s="18"/>
      <c r="Q69" s="18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</row>
    <row r="70" spans="1:16140" ht="12" x14ac:dyDescent="0.2">
      <c r="A70" s="21"/>
      <c r="B70" s="18"/>
      <c r="C70" s="18"/>
      <c r="D70" s="18"/>
      <c r="E70" s="18"/>
      <c r="F70" s="18"/>
      <c r="G70" s="20"/>
      <c r="H70" s="20"/>
      <c r="I70" s="20"/>
      <c r="J70" s="1"/>
      <c r="K70" s="18"/>
      <c r="L70" s="18"/>
      <c r="M70" s="18"/>
      <c r="N70" s="18"/>
      <c r="O70" s="18"/>
      <c r="P70" s="18"/>
      <c r="Q70" s="18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</row>
    <row r="71" spans="1:16140" ht="12" x14ac:dyDescent="0.2">
      <c r="A71" s="21"/>
      <c r="B71" s="18" t="s">
        <v>23</v>
      </c>
      <c r="C71" s="18"/>
      <c r="D71" s="18"/>
      <c r="E71" s="18"/>
      <c r="F71" s="18"/>
      <c r="G71" s="15">
        <f>G68+G52+G43+G34+G22+G15</f>
        <v>0</v>
      </c>
      <c r="H71" s="15">
        <f>H68+H52+H43+H34+H22+H15</f>
        <v>0</v>
      </c>
      <c r="I71" s="15">
        <f>I68+I52+I43+I34+I22+I15</f>
        <v>0</v>
      </c>
      <c r="J71" s="1"/>
      <c r="K71" s="18"/>
      <c r="L71" s="18"/>
      <c r="M71" s="18"/>
      <c r="N71" s="18"/>
      <c r="O71" s="18"/>
      <c r="P71" s="18"/>
      <c r="Q71" s="18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</row>
    <row r="72" spans="1:16140" ht="12" x14ac:dyDescent="0.2">
      <c r="A72" s="21"/>
      <c r="B72" s="18" t="s">
        <v>40</v>
      </c>
      <c r="C72" s="18"/>
      <c r="D72" s="18"/>
      <c r="E72" s="18"/>
      <c r="F72" s="18"/>
      <c r="G72" s="12"/>
      <c r="H72" s="12"/>
      <c r="I72" s="12">
        <f>0.2*I71</f>
        <v>0</v>
      </c>
      <c r="J72" s="1"/>
      <c r="K72" s="18"/>
      <c r="L72" s="18"/>
      <c r="M72" s="18"/>
      <c r="N72" s="18"/>
      <c r="O72" s="18"/>
      <c r="P72" s="18"/>
      <c r="Q72" s="18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</row>
    <row r="73" spans="1:16140" ht="12" x14ac:dyDescent="0.2">
      <c r="A73" s="21"/>
      <c r="B73" s="18" t="s">
        <v>139</v>
      </c>
      <c r="C73" s="18"/>
      <c r="D73" s="18"/>
      <c r="E73" s="18"/>
      <c r="F73" s="18"/>
      <c r="G73" s="12"/>
      <c r="H73" s="12"/>
      <c r="I73" s="15">
        <f>I71+I72</f>
        <v>0</v>
      </c>
      <c r="J73" s="1"/>
      <c r="K73" s="18"/>
      <c r="L73" s="18"/>
      <c r="M73" s="18"/>
      <c r="N73" s="18"/>
      <c r="O73" s="18"/>
      <c r="P73" s="18"/>
      <c r="Q73" s="18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</row>
    <row r="76" spans="1:16140" ht="12" x14ac:dyDescent="0.2">
      <c r="B76" s="42" t="s">
        <v>140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</row>
    <row r="79" spans="1:16140" ht="12" x14ac:dyDescent="0.2">
      <c r="B79" s="1" t="s">
        <v>141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</row>
    <row r="80" spans="1:16140" ht="12" x14ac:dyDescent="0.2">
      <c r="B80" s="1" t="s">
        <v>41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</row>
    <row r="81" spans="2:16140" ht="12" x14ac:dyDescent="0.2">
      <c r="B81" s="1" t="s">
        <v>42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</row>
    <row r="82" spans="2:16140" ht="12" x14ac:dyDescent="0.2">
      <c r="B82" s="1" t="s">
        <v>66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SISUKORD</vt:lpstr>
      <vt:lpstr>E- ELUHOONE</vt:lpstr>
      <vt:lpstr>E -KÕRVALHOONE</vt:lpstr>
      <vt:lpstr>Mahud üldehitus</vt:lpstr>
      <vt:lpstr>Mahud viimistlus</vt:lpstr>
      <vt:lpstr>AKTEERIMINE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Tiit</dc:creator>
  <cp:lastModifiedBy>Priit</cp:lastModifiedBy>
  <cp:lastPrinted>2021-05-24T07:19:42Z</cp:lastPrinted>
  <dcterms:created xsi:type="dcterms:W3CDTF">2013-04-18T04:26:37Z</dcterms:created>
  <dcterms:modified xsi:type="dcterms:W3CDTF">2021-07-01T06:07:50Z</dcterms:modified>
</cp:coreProperties>
</file>