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iit\Downloads\"/>
    </mc:Choice>
  </mc:AlternateContent>
  <bookViews>
    <workbookView xWindow="0" yWindow="0" windowWidth="21480" windowHeight="10425"/>
  </bookViews>
  <sheets>
    <sheet name="kululoen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9" i="1" l="1"/>
  <c r="G28" i="1"/>
  <c r="G27" i="1"/>
  <c r="G18" i="1"/>
  <c r="E33" i="1"/>
  <c r="E49" i="1"/>
  <c r="G60" i="1"/>
  <c r="G54" i="1" l="1"/>
  <c r="G55" i="1" s="1"/>
  <c r="G71" i="1" s="1"/>
  <c r="G42" i="1"/>
  <c r="G43" i="1" s="1"/>
  <c r="G69" i="1" s="1"/>
  <c r="G36" i="1"/>
  <c r="E37" i="1"/>
  <c r="G37" i="1" s="1"/>
  <c r="G26" i="1" l="1"/>
  <c r="G23" i="1"/>
  <c r="G17" i="1"/>
  <c r="G16" i="1"/>
  <c r="G19" i="1" l="1"/>
  <c r="G66" i="1" s="1"/>
  <c r="G24" i="1"/>
  <c r="G48" i="1"/>
  <c r="G49" i="1"/>
  <c r="G47" i="1"/>
  <c r="G50" i="1" l="1"/>
  <c r="G70" i="1"/>
  <c r="G35" i="1"/>
  <c r="G33" i="1"/>
  <c r="G34" i="1"/>
  <c r="G25" i="1"/>
  <c r="G38" i="1" l="1"/>
  <c r="G68" i="1" s="1"/>
  <c r="G29" i="1"/>
  <c r="G9" i="1"/>
  <c r="G10" i="1"/>
  <c r="G11" i="1"/>
  <c r="G8" i="1"/>
  <c r="G61" i="1" l="1"/>
  <c r="G72" i="1" s="1"/>
  <c r="G67" i="1" l="1"/>
  <c r="G12" i="1" l="1"/>
  <c r="G65" i="1" s="1"/>
  <c r="G73" i="1" s="1"/>
  <c r="G74" i="1" l="1"/>
  <c r="G75" i="1" l="1"/>
  <c r="G76" i="1" l="1"/>
  <c r="G77" i="1" l="1"/>
</calcChain>
</file>

<file path=xl/sharedStrings.xml><?xml version="1.0" encoding="utf-8"?>
<sst xmlns="http://schemas.openxmlformats.org/spreadsheetml/2006/main" count="140" uniqueCount="64">
  <si>
    <t xml:space="preserve">Proovivõtt ja katsetamine  </t>
  </si>
  <si>
    <t xml:space="preserve">kogusumma  </t>
  </si>
  <si>
    <t xml:space="preserve">Infotahvlid  </t>
  </si>
  <si>
    <t xml:space="preserve">Tööde mõõdistamine ja märkimistööd  </t>
  </si>
  <si>
    <t>kogusumma</t>
  </si>
  <si>
    <t>Ajutine liikluskorraldus</t>
  </si>
  <si>
    <t>Artikli nr</t>
  </si>
  <si>
    <t>Makseartikli nimetus</t>
  </si>
  <si>
    <t>Mõõtühik</t>
  </si>
  <si>
    <t>Parameetrid</t>
  </si>
  <si>
    <t>Maht</t>
  </si>
  <si>
    <t>Ühikhind</t>
  </si>
  <si>
    <t>Maksumus</t>
  </si>
  <si>
    <t>KULUDE LOEND Nr 1: ÜLDISED</t>
  </si>
  <si>
    <t>KULUDE LOEND NR 1: ÜLDISED</t>
  </si>
  <si>
    <t>Mahud kokku, EUR</t>
  </si>
  <si>
    <t>Kokku koos ettenägemata töödega, EUR</t>
  </si>
  <si>
    <t>KÄIBEMAKS 20%, EUR</t>
  </si>
  <si>
    <t>KOKKU (KM-ga), EUR</t>
  </si>
  <si>
    <t>Olemasoleva katendi freesimine</t>
  </si>
  <si>
    <t>Pakkuja ülesandeks on kontrollida üle tabelites olevad valemid.</t>
  </si>
  <si>
    <t>Ettenägemata tööd 5%, EUR</t>
  </si>
  <si>
    <t>Muru kasvualuse rajamine ja külv</t>
  </si>
  <si>
    <t>tk</t>
  </si>
  <si>
    <t>Killustikalus (fr 32/64)</t>
  </si>
  <si>
    <t/>
  </si>
  <si>
    <t>Teemärgistus värviga</t>
  </si>
  <si>
    <t>EHITUSTÖÖDE MAHUD</t>
  </si>
  <si>
    <t>h=25 cm</t>
  </si>
  <si>
    <t>KULUDE LOEND:</t>
  </si>
  <si>
    <t>Mulde aluspinnase planeerimine ja tihendamine</t>
  </si>
  <si>
    <t>Muldkeha ehitamine juurdeveetavast pinnasest</t>
  </si>
  <si>
    <t>h= 7 cm</t>
  </si>
  <si>
    <t>Peenarde kindlustamine</t>
  </si>
  <si>
    <t>Liiklusmärgid (ilma postita)</t>
  </si>
  <si>
    <t>Liiklusmärgi postid koos vundamendiga</t>
  </si>
  <si>
    <t>KULUDE LOEND NR 2:  EHITUSOBJEKTI ETTEVALMISTAMINE</t>
  </si>
  <si>
    <t>Raadamine ja juurimine</t>
  </si>
  <si>
    <t>Üksikpuude langetamine koos kändude juurimisega (freesimisega)</t>
  </si>
  <si>
    <t>*</t>
  </si>
  <si>
    <t>Dreenkiht</t>
  </si>
  <si>
    <r>
      <t>m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 xml:space="preserve">  </t>
    </r>
  </si>
  <si>
    <t>KULUDE LOEND NR 3: MULLATÖÖD</t>
  </si>
  <si>
    <t>KULUDE LOEND NR 4: KATEND</t>
  </si>
  <si>
    <t>KULUDE LOEND NR 2: EHITUSOBJEKTI ETTEVALMISTAMINE</t>
  </si>
  <si>
    <t>2x pindamine</t>
  </si>
  <si>
    <t>Freesitud materjali laotamine ja tihendamine kõrvalmaanteel</t>
  </si>
  <si>
    <t>h=11 cm</t>
  </si>
  <si>
    <t>KULUDE LOEND NR 5: DRENAAŽ JA TRUUBID</t>
  </si>
  <si>
    <t>Plastiktruup</t>
  </si>
  <si>
    <t>De 465/400</t>
  </si>
  <si>
    <t xml:space="preserve">m  </t>
  </si>
  <si>
    <t xml:space="preserve">Munakivid betooniseguga geotekstiilil </t>
  </si>
  <si>
    <t>Erosioonitõkkemat</t>
  </si>
  <si>
    <t>Kaitsetoru</t>
  </si>
  <si>
    <t xml:space="preserve">m </t>
  </si>
  <si>
    <t>Turba kaevandamine</t>
  </si>
  <si>
    <t>Üle 2.5 m kõrgustele lehtpudele kasvualuse rajamine. Istutamine ja toestamine</t>
  </si>
  <si>
    <t xml:space="preserve">Õhuliini postide ümberpaigutamine </t>
  </si>
  <si>
    <r>
      <t>m</t>
    </r>
    <r>
      <rPr>
        <vertAlign val="superscript"/>
        <sz val="10"/>
        <rFont val="Times New Roman"/>
        <family val="1"/>
        <charset val="186"/>
      </rPr>
      <t>3</t>
    </r>
    <r>
      <rPr>
        <sz val="10"/>
        <rFont val="Times New Roman"/>
        <family val="1"/>
        <charset val="186"/>
      </rPr>
      <t xml:space="preserve">  </t>
    </r>
  </si>
  <si>
    <t>KULUDE LOEND NR 6: LIIKLUSKORRALDUS- JA OHUTUSVAHENDID</t>
  </si>
  <si>
    <t>KULUDE LOEND NR 7: TEHNOVÕRGUD</t>
  </si>
  <si>
    <t>KULUDE LOEND NR 8: MAASTIKUKUJUNDUSTÖÖD</t>
  </si>
  <si>
    <t>KULUDE LOEND Nr 8: MAASTIKUKUJUNDUSTÖÖD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</si>
</sst>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\ _€"/>
    <numFmt numFmtId="165" formatCode="_-* #,##0\ [$€-425]_-;\-* #,##0\ [$€-425]_-;_-* &quot;-&quot;??\ [$€-425]_-;_-@_-"/>
    <numFmt numFmtId="166" formatCode="[$-425]General"/>
    <numFmt numFmtId="167" formatCode="_-* #,##0.00\ [$€-425]_-;\-* #,##0.00\ [$€-425]_-;_-* &quot;-&quot;??\ [$€-425]_-;_-@_-"/>
    <numFmt numFmtId="168" formatCode="#,##0.00_ ;\-#,##0.00\ "/>
    <numFmt numFmtId="169" formatCode="0.0"/>
  </numFmts>
  <fonts count="13" x14ac:knownFonts="1"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0"/>
      <name val="Times New Roman"/>
      <family val="1"/>
    </font>
    <font>
      <sz val="10"/>
      <name val="Calibri"/>
      <family val="2"/>
    </font>
    <font>
      <vertAlign val="superscript"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166" fontId="1" fillId="0" borderId="0"/>
  </cellStyleXfs>
  <cellXfs count="146">
    <xf numFmtId="0" fontId="0" fillId="0" borderId="0" xfId="0"/>
    <xf numFmtId="0" fontId="2" fillId="3" borderId="0" xfId="0" applyFont="1" applyFill="1" applyAlignment="1">
      <alignment horizontal="left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169" fontId="3" fillId="3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right"/>
    </xf>
    <xf numFmtId="164" fontId="3" fillId="0" borderId="0" xfId="0" applyNumberFormat="1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9" fontId="3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69" fontId="3" fillId="0" borderId="2" xfId="0" applyNumberFormat="1" applyFont="1" applyBorder="1" applyAlignment="1">
      <alignment horizontal="center"/>
    </xf>
    <xf numFmtId="164" fontId="3" fillId="0" borderId="2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169" fontId="3" fillId="0" borderId="1" xfId="0" applyNumberFormat="1" applyFont="1" applyBorder="1" applyAlignment="1">
      <alignment horizontal="center"/>
    </xf>
    <xf numFmtId="164" fontId="3" fillId="0" borderId="1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169" fontId="3" fillId="0" borderId="0" xfId="0" applyNumberFormat="1" applyFont="1" applyBorder="1" applyAlignment="1">
      <alignment horizontal="center"/>
    </xf>
    <xf numFmtId="164" fontId="3" fillId="0" borderId="0" xfId="0" applyNumberFormat="1" applyFont="1" applyFill="1" applyBorder="1" applyAlignment="1">
      <alignment horizontal="right"/>
    </xf>
    <xf numFmtId="2" fontId="5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/>
    </xf>
    <xf numFmtId="169" fontId="3" fillId="3" borderId="2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/>
    <xf numFmtId="164" fontId="3" fillId="0" borderId="4" xfId="0" applyNumberFormat="1" applyFont="1" applyFill="1" applyBorder="1" applyAlignment="1">
      <alignment horizontal="right"/>
    </xf>
    <xf numFmtId="0" fontId="3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justify" vertical="center" wrapText="1"/>
    </xf>
    <xf numFmtId="0" fontId="3" fillId="3" borderId="2" xfId="0" applyFont="1" applyFill="1" applyBorder="1" applyAlignment="1">
      <alignment horizontal="center" vertical="center" wrapText="1"/>
    </xf>
    <xf numFmtId="2" fontId="3" fillId="3" borderId="2" xfId="0" applyNumberFormat="1" applyFont="1" applyFill="1" applyBorder="1"/>
    <xf numFmtId="0" fontId="3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 wrapText="1"/>
    </xf>
    <xf numFmtId="169" fontId="3" fillId="3" borderId="0" xfId="0" applyNumberFormat="1" applyFont="1" applyFill="1" applyBorder="1" applyAlignment="1">
      <alignment horizontal="center"/>
    </xf>
    <xf numFmtId="2" fontId="8" fillId="0" borderId="0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justify" vertical="center" wrapText="1"/>
    </xf>
    <xf numFmtId="0" fontId="3" fillId="3" borderId="0" xfId="0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horizontal="center"/>
    </xf>
    <xf numFmtId="0" fontId="3" fillId="3" borderId="4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/>
    <xf numFmtId="0" fontId="3" fillId="0" borderId="3" xfId="0" applyFont="1" applyBorder="1"/>
    <xf numFmtId="0" fontId="3" fillId="3" borderId="3" xfId="0" applyFont="1" applyFill="1" applyBorder="1" applyAlignment="1">
      <alignment horizontal="center"/>
    </xf>
    <xf numFmtId="169" fontId="3" fillId="3" borderId="3" xfId="0" applyNumberFormat="1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right"/>
    </xf>
    <xf numFmtId="164" fontId="3" fillId="0" borderId="3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/>
    <xf numFmtId="0" fontId="3" fillId="0" borderId="1" xfId="0" applyFont="1" applyBorder="1"/>
    <xf numFmtId="0" fontId="3" fillId="3" borderId="1" xfId="0" applyFont="1" applyFill="1" applyBorder="1" applyAlignment="1">
      <alignment horizontal="center"/>
    </xf>
    <xf numFmtId="169" fontId="3" fillId="3" borderId="1" xfId="0" applyNumberFormat="1" applyFont="1" applyFill="1" applyBorder="1" applyAlignment="1">
      <alignment horizontal="center"/>
    </xf>
    <xf numFmtId="0" fontId="3" fillId="3" borderId="0" xfId="0" quotePrefix="1" applyFont="1" applyFill="1" applyBorder="1" applyAlignment="1">
      <alignment horizontal="justify" vertical="center" wrapText="1"/>
    </xf>
    <xf numFmtId="0" fontId="3" fillId="0" borderId="0" xfId="0" applyFont="1" applyFill="1" applyAlignment="1">
      <alignment horizontal="right" wrapText="1"/>
    </xf>
    <xf numFmtId="3" fontId="3" fillId="0" borderId="0" xfId="0" applyNumberFormat="1" applyFont="1" applyFill="1" applyAlignment="1">
      <alignment horizontal="center" wrapText="1"/>
    </xf>
    <xf numFmtId="0" fontId="8" fillId="3" borderId="0" xfId="0" applyFont="1" applyFill="1" applyAlignment="1">
      <alignment horizontal="left"/>
    </xf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center" wrapText="1"/>
    </xf>
    <xf numFmtId="169" fontId="3" fillId="3" borderId="0" xfId="0" applyNumberFormat="1" applyFont="1" applyFill="1" applyAlignment="1">
      <alignment horizontal="center" wrapText="1"/>
    </xf>
    <xf numFmtId="165" fontId="8" fillId="0" borderId="1" xfId="0" applyNumberFormat="1" applyFont="1" applyFill="1" applyBorder="1" applyAlignment="1">
      <alignment horizontal="center" wrapText="1"/>
    </xf>
    <xf numFmtId="168" fontId="8" fillId="0" borderId="1" xfId="0" applyNumberFormat="1" applyFont="1" applyFill="1" applyBorder="1" applyAlignment="1">
      <alignment horizontal="center" wrapText="1"/>
    </xf>
    <xf numFmtId="0" fontId="3" fillId="3" borderId="0" xfId="0" applyFont="1" applyFill="1" applyAlignment="1">
      <alignment horizontal="left"/>
    </xf>
    <xf numFmtId="0" fontId="8" fillId="3" borderId="6" xfId="0" applyFont="1" applyFill="1" applyBorder="1" applyAlignment="1">
      <alignment horizontal="center"/>
    </xf>
    <xf numFmtId="169" fontId="9" fillId="3" borderId="7" xfId="0" applyNumberFormat="1" applyFont="1" applyFill="1" applyBorder="1" applyAlignment="1">
      <alignment horizontal="center"/>
    </xf>
    <xf numFmtId="4" fontId="8" fillId="0" borderId="0" xfId="0" applyNumberFormat="1" applyFont="1" applyFill="1" applyAlignment="1">
      <alignment horizontal="right"/>
    </xf>
    <xf numFmtId="4" fontId="8" fillId="0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169" fontId="10" fillId="3" borderId="1" xfId="0" applyNumberFormat="1" applyFont="1" applyFill="1" applyBorder="1" applyAlignment="1">
      <alignment horizontal="center"/>
    </xf>
    <xf numFmtId="4" fontId="11" fillId="0" borderId="0" xfId="0" applyNumberFormat="1" applyFont="1" applyFill="1" applyAlignment="1">
      <alignment horizontal="right" wrapText="1"/>
    </xf>
    <xf numFmtId="4" fontId="11" fillId="0" borderId="1" xfId="0" applyNumberFormat="1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/>
    </xf>
    <xf numFmtId="169" fontId="11" fillId="3" borderId="1" xfId="0" applyNumberFormat="1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169" fontId="11" fillId="3" borderId="0" xfId="0" applyNumberFormat="1" applyFont="1" applyFill="1" applyBorder="1" applyAlignment="1">
      <alignment horizontal="center"/>
    </xf>
    <xf numFmtId="4" fontId="11" fillId="0" borderId="0" xfId="0" applyNumberFormat="1" applyFont="1" applyFill="1" applyBorder="1" applyAlignment="1">
      <alignment horizontal="center" wrapText="1"/>
    </xf>
    <xf numFmtId="0" fontId="8" fillId="2" borderId="0" xfId="0" applyFont="1" applyFill="1" applyAlignment="1">
      <alignment horizontal="left"/>
    </xf>
    <xf numFmtId="0" fontId="12" fillId="2" borderId="0" xfId="0" applyFont="1" applyFill="1" applyAlignment="1"/>
    <xf numFmtId="0" fontId="3" fillId="2" borderId="0" xfId="0" applyFont="1" applyFill="1"/>
    <xf numFmtId="0" fontId="11" fillId="0" borderId="0" xfId="0" applyFont="1" applyAlignment="1">
      <alignment horizontal="center"/>
    </xf>
    <xf numFmtId="169" fontId="11" fillId="0" borderId="0" xfId="0" applyNumberFormat="1" applyFont="1" applyAlignment="1">
      <alignment horizontal="center"/>
    </xf>
    <xf numFmtId="0" fontId="11" fillId="0" borderId="0" xfId="0" applyFont="1" applyFill="1" applyAlignment="1">
      <alignment horizontal="right"/>
    </xf>
    <xf numFmtId="167" fontId="11" fillId="0" borderId="0" xfId="0" applyNumberFormat="1" applyFont="1" applyFill="1" applyAlignment="1">
      <alignment horizontal="center" wrapText="1"/>
    </xf>
    <xf numFmtId="0" fontId="3" fillId="0" borderId="0" xfId="0" applyFont="1" applyAlignment="1">
      <alignment horizontal="left"/>
    </xf>
    <xf numFmtId="2" fontId="3" fillId="3" borderId="0" xfId="0" applyNumberFormat="1" applyFont="1" applyFill="1" applyBorder="1"/>
    <xf numFmtId="2" fontId="3" fillId="0" borderId="0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/>
    <xf numFmtId="0" fontId="3" fillId="3" borderId="4" xfId="0" applyFont="1" applyFill="1" applyBorder="1" applyAlignment="1">
      <alignment horizontal="center"/>
    </xf>
    <xf numFmtId="169" fontId="3" fillId="3" borderId="4" xfId="0" applyNumberFormat="1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3" borderId="9" xfId="0" applyFont="1" applyFill="1" applyBorder="1"/>
    <xf numFmtId="0" fontId="3" fillId="0" borderId="9" xfId="0" applyFont="1" applyBorder="1"/>
    <xf numFmtId="0" fontId="3" fillId="3" borderId="9" xfId="0" applyFont="1" applyFill="1" applyBorder="1" applyAlignment="1">
      <alignment horizontal="center"/>
    </xf>
    <xf numFmtId="169" fontId="3" fillId="3" borderId="9" xfId="0" applyNumberFormat="1" applyFont="1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right"/>
    </xf>
    <xf numFmtId="164" fontId="3" fillId="0" borderId="9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2" fontId="3" fillId="3" borderId="4" xfId="0" applyNumberFormat="1" applyFont="1" applyFill="1" applyBorder="1"/>
    <xf numFmtId="2" fontId="3" fillId="0" borderId="4" xfId="0" applyNumberFormat="1" applyFont="1" applyFill="1" applyBorder="1" applyAlignment="1">
      <alignment horizontal="center"/>
    </xf>
    <xf numFmtId="0" fontId="6" fillId="0" borderId="0" xfId="0" applyFont="1"/>
    <xf numFmtId="0" fontId="3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center" vertical="center" wrapText="1"/>
    </xf>
    <xf numFmtId="2" fontId="3" fillId="3" borderId="3" xfId="0" applyNumberFormat="1" applyFont="1" applyFill="1" applyBorder="1"/>
    <xf numFmtId="2" fontId="3" fillId="0" borderId="3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center" vertical="center" wrapText="1"/>
    </xf>
    <xf numFmtId="2" fontId="3" fillId="3" borderId="11" xfId="0" applyNumberFormat="1" applyFont="1" applyFill="1" applyBorder="1"/>
    <xf numFmtId="164" fontId="3" fillId="0" borderId="11" xfId="0" applyNumberFormat="1" applyFont="1" applyFill="1" applyBorder="1" applyAlignment="1">
      <alignment horizontal="right"/>
    </xf>
    <xf numFmtId="2" fontId="3" fillId="0" borderId="11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164" fontId="3" fillId="0" borderId="8" xfId="0" applyNumberFormat="1" applyFont="1" applyFill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9"/>
  <sheetViews>
    <sheetView tabSelected="1" zoomScale="115" zoomScaleNormal="115" workbookViewId="0">
      <selection activeCell="M14" sqref="M14"/>
    </sheetView>
  </sheetViews>
  <sheetFormatPr defaultColWidth="9.140625" defaultRowHeight="12.75" x14ac:dyDescent="0.2"/>
  <cols>
    <col min="1" max="1" width="8.140625" style="102" customWidth="1"/>
    <col min="2" max="2" width="36.85546875" style="7" customWidth="1"/>
    <col min="3" max="3" width="9.85546875" style="7" customWidth="1"/>
    <col min="4" max="4" width="9.85546875" style="8" customWidth="1"/>
    <col min="5" max="5" width="7.42578125" style="9" bestFit="1" customWidth="1"/>
    <col min="6" max="6" width="7.85546875" style="5" customWidth="1"/>
    <col min="7" max="7" width="9.28515625" style="6" customWidth="1"/>
    <col min="8" max="10" width="9.140625" style="7"/>
    <col min="11" max="11" width="9.28515625" style="7" customWidth="1"/>
    <col min="12" max="16384" width="9.140625" style="7"/>
  </cols>
  <sheetData>
    <row r="2" spans="1:7" ht="15" customHeight="1" x14ac:dyDescent="0.3">
      <c r="A2" s="143"/>
      <c r="B2" s="144"/>
      <c r="C2" s="144"/>
      <c r="D2" s="144"/>
      <c r="E2" s="144"/>
      <c r="F2" s="144"/>
      <c r="G2" s="144"/>
    </row>
    <row r="3" spans="1:7" ht="16.5" customHeight="1" x14ac:dyDescent="0.3">
      <c r="A3" s="143" t="s">
        <v>27</v>
      </c>
      <c r="B3" s="143"/>
      <c r="C3" s="143"/>
      <c r="D3" s="143"/>
      <c r="E3" s="143"/>
      <c r="F3" s="143"/>
      <c r="G3" s="143"/>
    </row>
    <row r="4" spans="1:7" ht="13.15" x14ac:dyDescent="0.25">
      <c r="A4" s="141"/>
      <c r="B4" s="141"/>
    </row>
    <row r="5" spans="1:7" ht="8.85" customHeight="1" x14ac:dyDescent="0.25">
      <c r="B5" s="102"/>
    </row>
    <row r="6" spans="1:7" ht="16.149999999999999" customHeight="1" x14ac:dyDescent="0.25">
      <c r="A6" s="10" t="s">
        <v>14</v>
      </c>
      <c r="F6" s="145"/>
      <c r="G6" s="145"/>
    </row>
    <row r="7" spans="1:7" ht="13.5" thickBot="1" x14ac:dyDescent="0.25">
      <c r="A7" s="11" t="s">
        <v>6</v>
      </c>
      <c r="B7" s="12" t="s">
        <v>7</v>
      </c>
      <c r="C7" s="12" t="s">
        <v>9</v>
      </c>
      <c r="D7" s="13" t="s">
        <v>8</v>
      </c>
      <c r="E7" s="14" t="s">
        <v>10</v>
      </c>
      <c r="F7" s="15" t="s">
        <v>11</v>
      </c>
      <c r="G7" s="16" t="s">
        <v>12</v>
      </c>
    </row>
    <row r="8" spans="1:7" ht="26.25" thickTop="1" x14ac:dyDescent="0.2">
      <c r="A8" s="17">
        <v>10201</v>
      </c>
      <c r="B8" s="18" t="s">
        <v>0</v>
      </c>
      <c r="C8" s="18"/>
      <c r="D8" s="19" t="s">
        <v>1</v>
      </c>
      <c r="E8" s="20">
        <v>1</v>
      </c>
      <c r="F8" s="21"/>
      <c r="G8" s="22">
        <f>F8*E8</f>
        <v>0</v>
      </c>
    </row>
    <row r="9" spans="1:7" ht="25.5" x14ac:dyDescent="0.2">
      <c r="A9" s="17">
        <v>10203</v>
      </c>
      <c r="B9" s="18" t="s">
        <v>2</v>
      </c>
      <c r="C9" s="18"/>
      <c r="D9" s="19" t="s">
        <v>1</v>
      </c>
      <c r="E9" s="20">
        <v>1</v>
      </c>
      <c r="F9" s="21"/>
      <c r="G9" s="22">
        <f t="shared" ref="G9:G11" si="0">F9*E9</f>
        <v>0</v>
      </c>
    </row>
    <row r="10" spans="1:7" ht="25.5" x14ac:dyDescent="0.2">
      <c r="A10" s="17">
        <v>10211</v>
      </c>
      <c r="B10" s="18" t="s">
        <v>3</v>
      </c>
      <c r="C10" s="18"/>
      <c r="D10" s="19" t="s">
        <v>1</v>
      </c>
      <c r="E10" s="20">
        <v>1</v>
      </c>
      <c r="F10" s="21"/>
      <c r="G10" s="22">
        <f t="shared" si="0"/>
        <v>0</v>
      </c>
    </row>
    <row r="11" spans="1:7" ht="27" thickBot="1" x14ac:dyDescent="0.3">
      <c r="A11" s="23">
        <v>70901</v>
      </c>
      <c r="B11" s="24" t="s">
        <v>5</v>
      </c>
      <c r="C11" s="24"/>
      <c r="D11" s="25" t="s">
        <v>4</v>
      </c>
      <c r="E11" s="14">
        <v>1</v>
      </c>
      <c r="F11" s="15"/>
      <c r="G11" s="26">
        <f t="shared" si="0"/>
        <v>0</v>
      </c>
    </row>
    <row r="12" spans="1:7" ht="13.9" thickTop="1" x14ac:dyDescent="0.25">
      <c r="A12" s="27"/>
      <c r="B12" s="28"/>
      <c r="C12" s="28"/>
      <c r="D12" s="29"/>
      <c r="E12" s="30"/>
      <c r="F12" s="31"/>
      <c r="G12" s="32">
        <f>SUM(G8:G11)</f>
        <v>0</v>
      </c>
    </row>
    <row r="13" spans="1:7" ht="13.15" x14ac:dyDescent="0.25">
      <c r="A13" s="33"/>
      <c r="B13" s="34"/>
      <c r="C13" s="34"/>
      <c r="D13" s="35"/>
    </row>
    <row r="14" spans="1:7" ht="15.6" x14ac:dyDescent="0.3">
      <c r="A14" s="1" t="s">
        <v>36</v>
      </c>
      <c r="B14" s="2"/>
      <c r="C14" s="2"/>
      <c r="D14" s="3"/>
      <c r="E14" s="4"/>
    </row>
    <row r="15" spans="1:7" ht="13.5" thickBot="1" x14ac:dyDescent="0.25">
      <c r="A15" s="36" t="s">
        <v>6</v>
      </c>
      <c r="B15" s="37" t="s">
        <v>7</v>
      </c>
      <c r="C15" s="37" t="s">
        <v>9</v>
      </c>
      <c r="D15" s="38" t="s">
        <v>8</v>
      </c>
      <c r="E15" s="39" t="s">
        <v>10</v>
      </c>
      <c r="F15" s="15" t="s">
        <v>11</v>
      </c>
      <c r="G15" s="16" t="s">
        <v>12</v>
      </c>
    </row>
    <row r="16" spans="1:7" ht="16.5" thickTop="1" x14ac:dyDescent="0.2">
      <c r="A16" s="40">
        <v>20201</v>
      </c>
      <c r="B16" s="41" t="s">
        <v>37</v>
      </c>
      <c r="C16" s="42"/>
      <c r="D16" s="43" t="s">
        <v>41</v>
      </c>
      <c r="E16" s="44">
        <v>12</v>
      </c>
      <c r="F16" s="45"/>
      <c r="G16" s="22">
        <f t="shared" ref="G16" si="1">F16*E16</f>
        <v>0</v>
      </c>
    </row>
    <row r="17" spans="1:8" ht="25.5" x14ac:dyDescent="0.2">
      <c r="A17" s="117">
        <v>20208</v>
      </c>
      <c r="B17" s="118" t="s">
        <v>38</v>
      </c>
      <c r="C17" s="119"/>
      <c r="D17" s="120" t="s">
        <v>23</v>
      </c>
      <c r="E17" s="121">
        <v>23</v>
      </c>
      <c r="F17" s="45"/>
      <c r="G17" s="122">
        <f>F17*E17</f>
        <v>0</v>
      </c>
    </row>
    <row r="18" spans="1:8" ht="13.5" thickBot="1" x14ac:dyDescent="0.25">
      <c r="A18" s="46">
        <v>20324</v>
      </c>
      <c r="B18" s="46" t="s">
        <v>58</v>
      </c>
      <c r="C18" s="46"/>
      <c r="D18" s="48" t="s">
        <v>23</v>
      </c>
      <c r="E18" s="39">
        <v>4</v>
      </c>
      <c r="F18" s="15"/>
      <c r="G18" s="26">
        <f>F18*E18</f>
        <v>0</v>
      </c>
    </row>
    <row r="19" spans="1:8" ht="13.9" thickTop="1" x14ac:dyDescent="0.25">
      <c r="A19" s="33"/>
      <c r="B19" s="34"/>
      <c r="C19" s="34"/>
      <c r="D19" s="35"/>
      <c r="G19" s="6">
        <f>G18+G17+G16</f>
        <v>0</v>
      </c>
    </row>
    <row r="20" spans="1:8" ht="13.15" x14ac:dyDescent="0.25">
      <c r="A20" s="54"/>
      <c r="B20" s="55"/>
      <c r="C20" s="55"/>
      <c r="D20" s="56"/>
      <c r="E20" s="4"/>
    </row>
    <row r="21" spans="1:8" ht="15.75" x14ac:dyDescent="0.25">
      <c r="A21" s="1" t="s">
        <v>42</v>
      </c>
      <c r="B21" s="2"/>
      <c r="C21" s="2"/>
      <c r="D21" s="3"/>
      <c r="E21" s="4"/>
    </row>
    <row r="22" spans="1:8" ht="13.5" thickBot="1" x14ac:dyDescent="0.25">
      <c r="A22" s="36" t="s">
        <v>6</v>
      </c>
      <c r="B22" s="37" t="s">
        <v>7</v>
      </c>
      <c r="C22" s="37" t="s">
        <v>9</v>
      </c>
      <c r="D22" s="38" t="s">
        <v>8</v>
      </c>
      <c r="E22" s="39" t="s">
        <v>10</v>
      </c>
      <c r="F22" s="15" t="s">
        <v>11</v>
      </c>
      <c r="G22" s="16" t="s">
        <v>12</v>
      </c>
    </row>
    <row r="23" spans="1:8" ht="16.5" thickTop="1" x14ac:dyDescent="0.2">
      <c r="A23" s="40">
        <v>30105</v>
      </c>
      <c r="B23" s="41" t="s">
        <v>56</v>
      </c>
      <c r="C23" s="42"/>
      <c r="D23" s="43" t="s">
        <v>59</v>
      </c>
      <c r="E23" s="44">
        <v>8825</v>
      </c>
      <c r="F23" s="45"/>
      <c r="G23" s="22">
        <f>F23*E23</f>
        <v>0</v>
      </c>
      <c r="H23" s="123" t="s">
        <v>39</v>
      </c>
    </row>
    <row r="24" spans="1:8" ht="25.5" x14ac:dyDescent="0.2">
      <c r="A24" s="40">
        <v>30402</v>
      </c>
      <c r="B24" s="41" t="s">
        <v>31</v>
      </c>
      <c r="C24" s="42"/>
      <c r="D24" s="43" t="s">
        <v>59</v>
      </c>
      <c r="E24" s="44">
        <v>5758</v>
      </c>
      <c r="F24" s="45"/>
      <c r="G24" s="22">
        <f>F24*E24</f>
        <v>0</v>
      </c>
      <c r="H24" s="123" t="s">
        <v>39</v>
      </c>
    </row>
    <row r="25" spans="1:8" ht="25.5" x14ac:dyDescent="0.2">
      <c r="A25" s="40">
        <v>30614</v>
      </c>
      <c r="B25" s="40" t="s">
        <v>30</v>
      </c>
      <c r="C25" s="17"/>
      <c r="D25" s="43" t="s">
        <v>41</v>
      </c>
      <c r="E25" s="44">
        <v>5540</v>
      </c>
      <c r="F25" s="21"/>
      <c r="G25" s="22">
        <f t="shared" ref="G25:G26" si="2">F25*E25</f>
        <v>0</v>
      </c>
    </row>
    <row r="26" spans="1:8" ht="13.15" x14ac:dyDescent="0.25">
      <c r="A26" s="117">
        <v>30501</v>
      </c>
      <c r="B26" s="117" t="s">
        <v>40</v>
      </c>
      <c r="C26" s="124" t="s">
        <v>28</v>
      </c>
      <c r="D26" s="120"/>
      <c r="E26" s="121">
        <v>5544</v>
      </c>
      <c r="F26" s="45"/>
      <c r="G26" s="122">
        <f t="shared" si="2"/>
        <v>0</v>
      </c>
    </row>
    <row r="27" spans="1:8" ht="15.75" x14ac:dyDescent="0.2">
      <c r="A27" s="117">
        <v>30605</v>
      </c>
      <c r="B27" s="117" t="s">
        <v>53</v>
      </c>
      <c r="C27" s="124"/>
      <c r="D27" s="43" t="s">
        <v>41</v>
      </c>
      <c r="E27" s="121">
        <v>223</v>
      </c>
      <c r="F27" s="45"/>
      <c r="G27" s="122">
        <f>F27*E27</f>
        <v>0</v>
      </c>
    </row>
    <row r="28" spans="1:8" ht="16.5" thickBot="1" x14ac:dyDescent="0.25">
      <c r="A28" s="46">
        <v>30611</v>
      </c>
      <c r="B28" s="46" t="s">
        <v>52</v>
      </c>
      <c r="C28" s="23"/>
      <c r="D28" s="48" t="s">
        <v>41</v>
      </c>
      <c r="E28" s="49">
        <v>153.1</v>
      </c>
      <c r="F28" s="15"/>
      <c r="G28" s="26">
        <f>F28*E28</f>
        <v>0</v>
      </c>
    </row>
    <row r="29" spans="1:8" ht="13.9" thickTop="1" x14ac:dyDescent="0.25">
      <c r="A29" s="50"/>
      <c r="B29" s="50"/>
      <c r="C29" s="50"/>
      <c r="D29" s="51"/>
      <c r="E29" s="52"/>
      <c r="F29" s="31"/>
      <c r="G29" s="53">
        <f>SUM(G23:G28)</f>
        <v>0</v>
      </c>
    </row>
    <row r="30" spans="1:8" ht="13.15" x14ac:dyDescent="0.25">
      <c r="A30" s="54"/>
      <c r="B30" s="55"/>
      <c r="C30" s="55"/>
      <c r="D30" s="56"/>
      <c r="E30" s="4"/>
      <c r="G30" s="57"/>
    </row>
    <row r="31" spans="1:8" ht="15.6" x14ac:dyDescent="0.3">
      <c r="A31" s="1" t="s">
        <v>43</v>
      </c>
      <c r="B31" s="55"/>
      <c r="C31" s="55"/>
      <c r="D31" s="56"/>
      <c r="E31" s="4"/>
    </row>
    <row r="32" spans="1:8" ht="13.5" thickBot="1" x14ac:dyDescent="0.25">
      <c r="A32" s="36" t="s">
        <v>6</v>
      </c>
      <c r="B32" s="37" t="s">
        <v>7</v>
      </c>
      <c r="C32" s="37" t="s">
        <v>9</v>
      </c>
      <c r="D32" s="38" t="s">
        <v>8</v>
      </c>
      <c r="E32" s="39" t="s">
        <v>10</v>
      </c>
      <c r="F32" s="15" t="s">
        <v>11</v>
      </c>
      <c r="G32" s="16" t="s">
        <v>12</v>
      </c>
    </row>
    <row r="33" spans="1:7" ht="16.5" thickTop="1" x14ac:dyDescent="0.2">
      <c r="A33" s="40">
        <v>40101</v>
      </c>
      <c r="B33" s="40" t="s">
        <v>19</v>
      </c>
      <c r="C33" s="58" t="s">
        <v>32</v>
      </c>
      <c r="D33" s="43" t="s">
        <v>41</v>
      </c>
      <c r="E33" s="44">
        <f>8.6+20.4</f>
        <v>29</v>
      </c>
      <c r="F33" s="21"/>
      <c r="G33" s="22">
        <f t="shared" ref="G33:G37" si="3">F33*E33</f>
        <v>0</v>
      </c>
    </row>
    <row r="34" spans="1:7" ht="15.75" x14ac:dyDescent="0.2">
      <c r="A34" s="40">
        <v>40501</v>
      </c>
      <c r="B34" s="125" t="s">
        <v>24</v>
      </c>
      <c r="C34" s="40" t="s">
        <v>28</v>
      </c>
      <c r="D34" s="43" t="s">
        <v>41</v>
      </c>
      <c r="E34" s="44">
        <v>4904</v>
      </c>
      <c r="F34" s="21"/>
      <c r="G34" s="22">
        <f t="shared" si="3"/>
        <v>0</v>
      </c>
    </row>
    <row r="35" spans="1:7" ht="15.75" x14ac:dyDescent="0.2">
      <c r="A35" s="40">
        <v>44501</v>
      </c>
      <c r="B35" s="41" t="s">
        <v>33</v>
      </c>
      <c r="C35" s="41" t="s">
        <v>47</v>
      </c>
      <c r="D35" s="43" t="s">
        <v>41</v>
      </c>
      <c r="E35" s="44">
        <v>728</v>
      </c>
      <c r="F35" s="21"/>
      <c r="G35" s="22">
        <f t="shared" si="3"/>
        <v>0</v>
      </c>
    </row>
    <row r="36" spans="1:7" ht="15.75" x14ac:dyDescent="0.2">
      <c r="A36" s="40">
        <v>44005</v>
      </c>
      <c r="B36" s="41" t="s">
        <v>45</v>
      </c>
      <c r="C36" s="41"/>
      <c r="D36" s="43" t="s">
        <v>41</v>
      </c>
      <c r="E36" s="44">
        <v>3536</v>
      </c>
      <c r="F36" s="21"/>
      <c r="G36" s="22">
        <f t="shared" si="3"/>
        <v>0</v>
      </c>
    </row>
    <row r="37" spans="1:7" ht="26.25" thickBot="1" x14ac:dyDescent="0.25">
      <c r="A37" s="46">
        <v>44006</v>
      </c>
      <c r="B37" s="47" t="s">
        <v>46</v>
      </c>
      <c r="C37" s="47"/>
      <c r="D37" s="48" t="s">
        <v>41</v>
      </c>
      <c r="E37" s="49">
        <f>E36*1.05</f>
        <v>3712.8</v>
      </c>
      <c r="F37" s="15"/>
      <c r="G37" s="26">
        <f t="shared" si="3"/>
        <v>0</v>
      </c>
    </row>
    <row r="38" spans="1:7" ht="13.9" thickTop="1" x14ac:dyDescent="0.25">
      <c r="A38" s="50"/>
      <c r="B38" s="72" t="s">
        <v>25</v>
      </c>
      <c r="C38" s="59"/>
      <c r="D38" s="51"/>
      <c r="E38" s="103"/>
      <c r="F38" s="31"/>
      <c r="G38" s="104">
        <f>SUM(G33:G37)</f>
        <v>0</v>
      </c>
    </row>
    <row r="39" spans="1:7" ht="13.15" x14ac:dyDescent="0.25">
      <c r="A39" s="50"/>
      <c r="B39" s="59"/>
      <c r="C39" s="59"/>
      <c r="D39" s="51"/>
      <c r="E39" s="103"/>
      <c r="F39" s="31"/>
      <c r="G39" s="104"/>
    </row>
    <row r="40" spans="1:7" ht="15.75" x14ac:dyDescent="0.25">
      <c r="A40" s="1" t="s">
        <v>48</v>
      </c>
      <c r="B40" s="55"/>
      <c r="C40" s="55"/>
      <c r="D40" s="56"/>
      <c r="E40" s="4"/>
    </row>
    <row r="41" spans="1:7" x14ac:dyDescent="0.2">
      <c r="A41" s="105" t="s">
        <v>6</v>
      </c>
      <c r="B41" s="106" t="s">
        <v>7</v>
      </c>
      <c r="C41" s="106" t="s">
        <v>9</v>
      </c>
      <c r="D41" s="107" t="s">
        <v>8</v>
      </c>
      <c r="E41" s="108" t="s">
        <v>10</v>
      </c>
      <c r="F41" s="45" t="s">
        <v>11</v>
      </c>
      <c r="G41" s="109" t="s">
        <v>12</v>
      </c>
    </row>
    <row r="42" spans="1:7" ht="27" thickBot="1" x14ac:dyDescent="0.3">
      <c r="A42" s="46">
        <v>51001</v>
      </c>
      <c r="B42" s="46" t="s">
        <v>49</v>
      </c>
      <c r="C42" s="126" t="s">
        <v>50</v>
      </c>
      <c r="D42" s="48" t="s">
        <v>51</v>
      </c>
      <c r="E42" s="49">
        <v>33.6</v>
      </c>
      <c r="F42" s="15"/>
      <c r="G42" s="26">
        <f t="shared" ref="G42" si="4">F42*E42</f>
        <v>0</v>
      </c>
    </row>
    <row r="43" spans="1:7" ht="13.9" thickTop="1" x14ac:dyDescent="0.25">
      <c r="A43" s="50"/>
      <c r="B43" s="72" t="s">
        <v>25</v>
      </c>
      <c r="C43" s="59"/>
      <c r="D43" s="51"/>
      <c r="E43" s="103"/>
      <c r="F43" s="31"/>
      <c r="G43" s="104">
        <f>SUM(G42:G42)</f>
        <v>0</v>
      </c>
    </row>
    <row r="44" spans="1:7" ht="13.15" x14ac:dyDescent="0.25">
      <c r="A44" s="50"/>
      <c r="B44" s="59"/>
      <c r="C44" s="51"/>
      <c r="D44" s="51"/>
      <c r="E44" s="52"/>
      <c r="F44" s="31"/>
      <c r="G44" s="53"/>
    </row>
    <row r="45" spans="1:7" ht="15.6" x14ac:dyDescent="0.3">
      <c r="A45" s="1" t="s">
        <v>60</v>
      </c>
      <c r="B45" s="2"/>
      <c r="C45" s="2"/>
      <c r="D45" s="3"/>
      <c r="E45" s="4"/>
    </row>
    <row r="46" spans="1:7" ht="13.5" thickBot="1" x14ac:dyDescent="0.25">
      <c r="A46" s="36" t="s">
        <v>6</v>
      </c>
      <c r="B46" s="37" t="s">
        <v>7</v>
      </c>
      <c r="C46" s="37" t="s">
        <v>9</v>
      </c>
      <c r="D46" s="38" t="s">
        <v>8</v>
      </c>
      <c r="E46" s="39" t="s">
        <v>10</v>
      </c>
      <c r="F46" s="15" t="s">
        <v>11</v>
      </c>
      <c r="G46" s="16" t="s">
        <v>12</v>
      </c>
    </row>
    <row r="47" spans="1:7" ht="13.5" thickTop="1" x14ac:dyDescent="0.2">
      <c r="A47" s="60">
        <v>70109</v>
      </c>
      <c r="B47" s="61" t="s">
        <v>34</v>
      </c>
      <c r="C47" s="62"/>
      <c r="D47" s="63" t="s">
        <v>23</v>
      </c>
      <c r="E47" s="64">
        <v>24</v>
      </c>
      <c r="F47" s="65"/>
      <c r="G47" s="66">
        <f>F47*E47</f>
        <v>0</v>
      </c>
    </row>
    <row r="48" spans="1:7" x14ac:dyDescent="0.2">
      <c r="A48" s="67">
        <v>70101</v>
      </c>
      <c r="B48" s="68" t="s">
        <v>35</v>
      </c>
      <c r="C48" s="69"/>
      <c r="D48" s="70" t="s">
        <v>23</v>
      </c>
      <c r="E48" s="71">
        <v>12</v>
      </c>
      <c r="F48" s="21"/>
      <c r="G48" s="66">
        <f t="shared" ref="G48:G49" si="5">F48*E48</f>
        <v>0</v>
      </c>
    </row>
    <row r="49" spans="1:7" ht="15.75" customHeight="1" thickBot="1" x14ac:dyDescent="0.25">
      <c r="A49" s="46">
        <v>70201</v>
      </c>
      <c r="B49" s="47" t="s">
        <v>26</v>
      </c>
      <c r="C49" s="47"/>
      <c r="D49" s="48" t="s">
        <v>41</v>
      </c>
      <c r="E49" s="49">
        <f>80.12+9.043</f>
        <v>89.163000000000011</v>
      </c>
      <c r="F49" s="15"/>
      <c r="G49" s="16">
        <f t="shared" si="5"/>
        <v>0</v>
      </c>
    </row>
    <row r="50" spans="1:7" ht="13.9" thickTop="1" x14ac:dyDescent="0.25">
      <c r="A50" s="50"/>
      <c r="B50" s="72" t="s">
        <v>25</v>
      </c>
      <c r="C50" s="59"/>
      <c r="D50" s="51"/>
      <c r="E50" s="52"/>
      <c r="F50" s="31"/>
      <c r="G50" s="53">
        <f>SUM(G47:G49)</f>
        <v>0</v>
      </c>
    </row>
    <row r="51" spans="1:7" ht="13.15" x14ac:dyDescent="0.25">
      <c r="A51" s="50"/>
      <c r="B51" s="72"/>
      <c r="C51" s="59"/>
      <c r="D51" s="51"/>
      <c r="E51" s="52"/>
      <c r="F51" s="31"/>
      <c r="G51" s="53"/>
    </row>
    <row r="52" spans="1:7" ht="15.75" x14ac:dyDescent="0.25">
      <c r="A52" s="1" t="s">
        <v>61</v>
      </c>
      <c r="B52" s="2"/>
      <c r="C52" s="2"/>
      <c r="D52" s="3"/>
      <c r="E52" s="4"/>
    </row>
    <row r="53" spans="1:7" ht="13.5" thickBot="1" x14ac:dyDescent="0.25">
      <c r="A53" s="36" t="s">
        <v>6</v>
      </c>
      <c r="B53" s="37" t="s">
        <v>7</v>
      </c>
      <c r="C53" s="37" t="s">
        <v>9</v>
      </c>
      <c r="D53" s="38" t="s">
        <v>8</v>
      </c>
      <c r="E53" s="39" t="s">
        <v>10</v>
      </c>
      <c r="F53" s="15" t="s">
        <v>11</v>
      </c>
      <c r="G53" s="16" t="s">
        <v>12</v>
      </c>
    </row>
    <row r="54" spans="1:7" ht="14.45" thickTop="1" thickBot="1" x14ac:dyDescent="0.3">
      <c r="A54" s="110">
        <v>80505</v>
      </c>
      <c r="B54" s="111" t="s">
        <v>54</v>
      </c>
      <c r="C54" s="112"/>
      <c r="D54" s="113" t="s">
        <v>55</v>
      </c>
      <c r="E54" s="114">
        <v>6.7</v>
      </c>
      <c r="F54" s="115"/>
      <c r="G54" s="116">
        <f>F54*E54</f>
        <v>0</v>
      </c>
    </row>
    <row r="55" spans="1:7" ht="13.9" thickTop="1" x14ac:dyDescent="0.25">
      <c r="A55" s="50"/>
      <c r="B55" s="72" t="s">
        <v>25</v>
      </c>
      <c r="C55" s="59"/>
      <c r="D55" s="51"/>
      <c r="E55" s="52"/>
      <c r="F55" s="31"/>
      <c r="G55" s="53">
        <f>G54</f>
        <v>0</v>
      </c>
    </row>
    <row r="56" spans="1:7" ht="13.15" x14ac:dyDescent="0.25">
      <c r="A56" s="54"/>
      <c r="B56" s="55"/>
      <c r="C56" s="55"/>
      <c r="D56" s="56"/>
      <c r="E56" s="4"/>
    </row>
    <row r="57" spans="1:7" ht="15.75" x14ac:dyDescent="0.25">
      <c r="A57" s="1" t="s">
        <v>62</v>
      </c>
      <c r="B57" s="2"/>
      <c r="C57" s="2"/>
      <c r="D57" s="3"/>
      <c r="E57" s="4"/>
    </row>
    <row r="58" spans="1:7" ht="13.5" thickBot="1" x14ac:dyDescent="0.25">
      <c r="A58" s="36" t="s">
        <v>6</v>
      </c>
      <c r="B58" s="37" t="s">
        <v>7</v>
      </c>
      <c r="C58" s="37" t="s">
        <v>9</v>
      </c>
      <c r="D58" s="38" t="s">
        <v>8</v>
      </c>
      <c r="E58" s="39" t="s">
        <v>10</v>
      </c>
      <c r="F58" s="15" t="s">
        <v>11</v>
      </c>
      <c r="G58" s="16" t="s">
        <v>12</v>
      </c>
    </row>
    <row r="59" spans="1:7" ht="16.5" thickTop="1" x14ac:dyDescent="0.2">
      <c r="A59" s="127">
        <v>90201</v>
      </c>
      <c r="B59" s="128" t="s">
        <v>22</v>
      </c>
      <c r="C59" s="128"/>
      <c r="D59" s="129" t="s">
        <v>41</v>
      </c>
      <c r="E59" s="130">
        <v>7</v>
      </c>
      <c r="F59" s="65"/>
      <c r="G59" s="131">
        <f>F59*E59</f>
        <v>0</v>
      </c>
    </row>
    <row r="60" spans="1:7" ht="26.25" thickBot="1" x14ac:dyDescent="0.25">
      <c r="A60" s="132">
        <v>90301</v>
      </c>
      <c r="B60" s="133" t="s">
        <v>57</v>
      </c>
      <c r="C60" s="133"/>
      <c r="D60" s="134" t="s">
        <v>23</v>
      </c>
      <c r="E60" s="135">
        <v>11</v>
      </c>
      <c r="F60" s="136"/>
      <c r="G60" s="137">
        <f>F60*E60</f>
        <v>0</v>
      </c>
    </row>
    <row r="61" spans="1:7" ht="13.9" thickTop="1" x14ac:dyDescent="0.25">
      <c r="A61" s="54"/>
      <c r="B61" s="55"/>
      <c r="C61" s="55"/>
      <c r="D61" s="56"/>
      <c r="E61" s="4"/>
      <c r="G61" s="57">
        <f>G59</f>
        <v>0</v>
      </c>
    </row>
    <row r="62" spans="1:7" x14ac:dyDescent="0.2">
      <c r="A62" s="54"/>
      <c r="B62" s="55"/>
      <c r="C62" s="55"/>
      <c r="D62" s="56"/>
      <c r="E62" s="4"/>
      <c r="G62" s="57"/>
    </row>
    <row r="63" spans="1:7" ht="15.75" x14ac:dyDescent="0.25">
      <c r="A63" s="142" t="s">
        <v>29</v>
      </c>
      <c r="B63" s="142"/>
      <c r="C63" s="142"/>
      <c r="D63" s="142"/>
      <c r="E63" s="142"/>
      <c r="F63" s="73"/>
      <c r="G63" s="74"/>
    </row>
    <row r="64" spans="1:7" x14ac:dyDescent="0.2">
      <c r="A64" s="75"/>
      <c r="B64" s="76"/>
      <c r="C64" s="76"/>
      <c r="D64" s="77"/>
      <c r="E64" s="78"/>
      <c r="F64" s="73"/>
      <c r="G64" s="74"/>
    </row>
    <row r="65" spans="1:7" ht="12.75" customHeight="1" x14ac:dyDescent="0.2">
      <c r="A65" s="138" t="s">
        <v>13</v>
      </c>
      <c r="B65" s="139"/>
      <c r="C65" s="139"/>
      <c r="D65" s="139"/>
      <c r="E65" s="140"/>
      <c r="F65" s="79"/>
      <c r="G65" s="80">
        <f>G12</f>
        <v>0</v>
      </c>
    </row>
    <row r="66" spans="1:7" ht="12.75" customHeight="1" x14ac:dyDescent="0.2">
      <c r="A66" s="138" t="s">
        <v>44</v>
      </c>
      <c r="B66" s="139"/>
      <c r="C66" s="139"/>
      <c r="D66" s="139"/>
      <c r="E66" s="140"/>
      <c r="F66" s="79"/>
      <c r="G66" s="80">
        <f>G19</f>
        <v>0</v>
      </c>
    </row>
    <row r="67" spans="1:7" ht="12.75" customHeight="1" x14ac:dyDescent="0.2">
      <c r="A67" s="138" t="s">
        <v>42</v>
      </c>
      <c r="B67" s="139"/>
      <c r="C67" s="139"/>
      <c r="D67" s="139"/>
      <c r="E67" s="140"/>
      <c r="F67" s="79"/>
      <c r="G67" s="80">
        <f>G29</f>
        <v>0</v>
      </c>
    </row>
    <row r="68" spans="1:7" ht="12.75" customHeight="1" x14ac:dyDescent="0.2">
      <c r="A68" s="138" t="s">
        <v>43</v>
      </c>
      <c r="B68" s="139"/>
      <c r="C68" s="139"/>
      <c r="D68" s="139"/>
      <c r="E68" s="140"/>
      <c r="F68" s="79"/>
      <c r="G68" s="80">
        <f>G38</f>
        <v>0</v>
      </c>
    </row>
    <row r="69" spans="1:7" ht="12.75" customHeight="1" x14ac:dyDescent="0.2">
      <c r="A69" s="138" t="s">
        <v>48</v>
      </c>
      <c r="B69" s="139"/>
      <c r="C69" s="139"/>
      <c r="D69" s="139"/>
      <c r="E69" s="140"/>
      <c r="F69" s="79"/>
      <c r="G69" s="80">
        <f>G43</f>
        <v>0</v>
      </c>
    </row>
    <row r="70" spans="1:7" ht="12.75" customHeight="1" x14ac:dyDescent="0.2">
      <c r="A70" s="138" t="s">
        <v>60</v>
      </c>
      <c r="B70" s="139"/>
      <c r="C70" s="139"/>
      <c r="D70" s="139"/>
      <c r="E70" s="140"/>
      <c r="F70" s="79"/>
      <c r="G70" s="80">
        <f>G50</f>
        <v>0</v>
      </c>
    </row>
    <row r="71" spans="1:7" ht="12.75" customHeight="1" x14ac:dyDescent="0.2">
      <c r="A71" s="138" t="s">
        <v>61</v>
      </c>
      <c r="B71" s="139"/>
      <c r="C71" s="139"/>
      <c r="D71" s="139"/>
      <c r="E71" s="140"/>
      <c r="F71" s="79"/>
      <c r="G71" s="80">
        <f>G55</f>
        <v>0</v>
      </c>
    </row>
    <row r="72" spans="1:7" ht="12.75" customHeight="1" x14ac:dyDescent="0.2">
      <c r="A72" s="138" t="s">
        <v>63</v>
      </c>
      <c r="B72" s="139"/>
      <c r="C72" s="139"/>
      <c r="D72" s="139"/>
      <c r="E72" s="140"/>
      <c r="F72" s="79"/>
      <c r="G72" s="80">
        <f>G61</f>
        <v>0</v>
      </c>
    </row>
    <row r="73" spans="1:7" ht="15" x14ac:dyDescent="0.25">
      <c r="A73" s="81"/>
      <c r="B73" s="2"/>
      <c r="C73" s="2"/>
      <c r="D73" s="82" t="s">
        <v>15</v>
      </c>
      <c r="E73" s="83"/>
      <c r="F73" s="84"/>
      <c r="G73" s="85">
        <f>SUM(G65:G72)</f>
        <v>0</v>
      </c>
    </row>
    <row r="74" spans="1:7" x14ac:dyDescent="0.2">
      <c r="A74" s="81"/>
      <c r="B74" s="2"/>
      <c r="C74" s="2"/>
      <c r="D74" s="86" t="s">
        <v>21</v>
      </c>
      <c r="E74" s="87"/>
      <c r="F74" s="88"/>
      <c r="G74" s="89">
        <f>G73*0.05</f>
        <v>0</v>
      </c>
    </row>
    <row r="75" spans="1:7" x14ac:dyDescent="0.2">
      <c r="A75" s="81"/>
      <c r="B75" s="2"/>
      <c r="C75" s="2"/>
      <c r="D75" s="86" t="s">
        <v>16</v>
      </c>
      <c r="E75" s="87"/>
      <c r="F75" s="88"/>
      <c r="G75" s="89">
        <f>+G73+G74</f>
        <v>0</v>
      </c>
    </row>
    <row r="76" spans="1:7" x14ac:dyDescent="0.2">
      <c r="A76" s="81"/>
      <c r="B76" s="2"/>
      <c r="C76" s="2"/>
      <c r="D76" s="86" t="s">
        <v>17</v>
      </c>
      <c r="E76" s="87"/>
      <c r="F76" s="88"/>
      <c r="G76" s="89">
        <f>G75*0.2</f>
        <v>0</v>
      </c>
    </row>
    <row r="77" spans="1:7" x14ac:dyDescent="0.2">
      <c r="A77" s="81"/>
      <c r="B77" s="2"/>
      <c r="C77" s="2"/>
      <c r="D77" s="90" t="s">
        <v>18</v>
      </c>
      <c r="E77" s="91"/>
      <c r="F77" s="88"/>
      <c r="G77" s="89">
        <f>+G75+G76</f>
        <v>0</v>
      </c>
    </row>
    <row r="78" spans="1:7" x14ac:dyDescent="0.2">
      <c r="A78" s="81"/>
      <c r="B78" s="2"/>
      <c r="C78" s="2"/>
      <c r="D78" s="92"/>
      <c r="E78" s="93"/>
      <c r="F78" s="88"/>
      <c r="G78" s="94"/>
    </row>
    <row r="79" spans="1:7" ht="15" x14ac:dyDescent="0.25">
      <c r="A79" s="95" t="s">
        <v>20</v>
      </c>
      <c r="B79" s="96"/>
      <c r="C79" s="97"/>
      <c r="D79" s="98"/>
      <c r="E79" s="99"/>
      <c r="F79" s="100"/>
      <c r="G79" s="101"/>
    </row>
  </sheetData>
  <mergeCells count="13">
    <mergeCell ref="A4:B4"/>
    <mergeCell ref="A63:E63"/>
    <mergeCell ref="A65:E65"/>
    <mergeCell ref="A2:G2"/>
    <mergeCell ref="A3:G3"/>
    <mergeCell ref="F6:G6"/>
    <mergeCell ref="A70:E70"/>
    <mergeCell ref="A72:E72"/>
    <mergeCell ref="A68:E68"/>
    <mergeCell ref="A67:E67"/>
    <mergeCell ref="A66:E66"/>
    <mergeCell ref="A69:E69"/>
    <mergeCell ref="A71:E71"/>
  </mergeCells>
  <pageMargins left="0.59055118110236227" right="0.59055118110236227" top="0.59055118110236227" bottom="0.59055118110236227" header="0" footer="0"/>
  <pageSetup paperSize="9" orientation="portrait" r:id="rId1"/>
  <headerFooter>
    <oddHeader xml:space="preserve">&amp;L
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kululoend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Priit</cp:lastModifiedBy>
  <cp:lastPrinted>2020-03-16T14:36:13Z</cp:lastPrinted>
  <dcterms:created xsi:type="dcterms:W3CDTF">2015-12-15T08:26:18Z</dcterms:created>
  <dcterms:modified xsi:type="dcterms:W3CDTF">2021-06-08T11:37:43Z</dcterms:modified>
</cp:coreProperties>
</file>