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iit\Desktop\"/>
    </mc:Choice>
  </mc:AlternateContent>
  <bookViews>
    <workbookView xWindow="0" yWindow="0" windowWidth="21480" windowHeight="10425"/>
  </bookViews>
  <sheets>
    <sheet name="Lõokese tee 10 mahutabel" sheetId="1" r:id="rId1"/>
  </sheets>
  <calcPr calcId="191029"/>
</workbook>
</file>

<file path=xl/calcChain.xml><?xml version="1.0" encoding="utf-8"?>
<calcChain xmlns="http://schemas.openxmlformats.org/spreadsheetml/2006/main">
  <c r="F308" i="1" l="1"/>
  <c r="F253" i="1"/>
  <c r="F252" i="1"/>
  <c r="F251" i="1"/>
  <c r="F59" i="1"/>
  <c r="F58" i="1"/>
  <c r="F345" i="1"/>
  <c r="F344" i="1"/>
  <c r="F343" i="1"/>
  <c r="F341" i="1"/>
  <c r="F309" i="1"/>
  <c r="F306" i="1"/>
  <c r="F303" i="1"/>
  <c r="F304" i="1"/>
  <c r="F302" i="1"/>
  <c r="F301" i="1"/>
  <c r="F299" i="1"/>
  <c r="F298" i="1"/>
  <c r="F296" i="1"/>
  <c r="F297" i="1"/>
  <c r="F295" i="1"/>
  <c r="F294" i="1"/>
  <c r="F293" i="1"/>
  <c r="F292" i="1"/>
  <c r="F291" i="1"/>
  <c r="F290" i="1"/>
  <c r="F289" i="1"/>
  <c r="F288" i="1"/>
  <c r="F287" i="1"/>
  <c r="F286" i="1"/>
  <c r="F282" i="1"/>
  <c r="F285" i="1"/>
  <c r="F284" i="1"/>
  <c r="F283" i="1"/>
  <c r="F280" i="1"/>
  <c r="F279" i="1"/>
  <c r="F278" i="1"/>
  <c r="F274" i="1"/>
  <c r="F275" i="1"/>
  <c r="F276" i="1"/>
  <c r="F277" i="1"/>
  <c r="F273" i="1"/>
  <c r="F272" i="1"/>
  <c r="F271" i="1"/>
  <c r="F270" i="1"/>
  <c r="F269" i="1"/>
  <c r="F267" i="1"/>
  <c r="F266" i="1"/>
  <c r="F265" i="1"/>
  <c r="F264" i="1"/>
  <c r="F263" i="1"/>
  <c r="F262" i="1"/>
  <c r="F261" i="1"/>
  <c r="F260" i="1"/>
  <c r="F259" i="1"/>
  <c r="F256" i="1"/>
  <c r="F255" i="1"/>
  <c r="F254" i="1"/>
  <c r="F244" i="1"/>
  <c r="F242" i="1"/>
  <c r="F245" i="1"/>
  <c r="F246" i="1"/>
  <c r="F247" i="1"/>
  <c r="F248" i="1"/>
  <c r="F249" i="1"/>
  <c r="F243" i="1"/>
  <c r="F241" i="1"/>
  <c r="F240" i="1"/>
  <c r="F239" i="1"/>
  <c r="F238" i="1"/>
  <c r="F234" i="1"/>
  <c r="F233" i="1"/>
  <c r="F232" i="1"/>
  <c r="F231" i="1"/>
  <c r="F230" i="1"/>
  <c r="F229" i="1"/>
  <c r="F228" i="1"/>
  <c r="F225" i="1"/>
  <c r="F226" i="1"/>
  <c r="F227" i="1"/>
  <c r="F224" i="1"/>
  <c r="F223" i="1"/>
  <c r="F222" i="1"/>
  <c r="F221" i="1"/>
  <c r="F218" i="1"/>
  <c r="F217" i="1"/>
  <c r="F216" i="1"/>
  <c r="F215" i="1"/>
  <c r="F214" i="1"/>
  <c r="F212" i="1"/>
  <c r="F211" i="1"/>
  <c r="F208" i="1"/>
  <c r="F209" i="1"/>
  <c r="F210" i="1"/>
  <c r="F207" i="1"/>
  <c r="F206" i="1"/>
  <c r="F203" i="1"/>
  <c r="F204" i="1"/>
  <c r="F201" i="1"/>
  <c r="F205" i="1"/>
  <c r="F202" i="1"/>
  <c r="F198" i="1"/>
  <c r="F197" i="1"/>
  <c r="F196" i="1"/>
  <c r="F195" i="1"/>
  <c r="F194" i="1"/>
  <c r="F192" i="1"/>
  <c r="F191" i="1"/>
  <c r="F175" i="1"/>
  <c r="F176" i="1"/>
  <c r="F177" i="1"/>
  <c r="F173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74" i="1"/>
  <c r="F172" i="1"/>
  <c r="F171" i="1"/>
  <c r="F168" i="1"/>
  <c r="F167" i="1"/>
  <c r="F166" i="1"/>
  <c r="F161" i="1"/>
  <c r="F162" i="1"/>
  <c r="F160" i="1"/>
  <c r="F159" i="1"/>
  <c r="F158" i="1"/>
  <c r="F157" i="1"/>
  <c r="F154" i="1"/>
  <c r="F153" i="1"/>
  <c r="F152" i="1"/>
  <c r="F149" i="1"/>
  <c r="F150" i="1"/>
  <c r="F151" i="1"/>
  <c r="F148" i="1"/>
  <c r="F147" i="1"/>
  <c r="F146" i="1"/>
  <c r="F140" i="1"/>
  <c r="F141" i="1"/>
  <c r="F142" i="1"/>
  <c r="F138" i="1"/>
  <c r="F143" i="1"/>
  <c r="F144" i="1"/>
  <c r="F139" i="1"/>
  <c r="F136" i="1"/>
  <c r="F137" i="1"/>
  <c r="F135" i="1"/>
  <c r="F134" i="1"/>
  <c r="F132" i="1"/>
  <c r="F133" i="1"/>
  <c r="F131" i="1"/>
  <c r="F130" i="1"/>
  <c r="F126" i="1"/>
  <c r="F127" i="1"/>
  <c r="F128" i="1"/>
  <c r="F129" i="1"/>
  <c r="F125" i="1"/>
  <c r="F124" i="1"/>
  <c r="F123" i="1"/>
  <c r="F122" i="1"/>
  <c r="F121" i="1"/>
  <c r="F120" i="1"/>
  <c r="F119" i="1"/>
  <c r="F118" i="1"/>
  <c r="F117" i="1"/>
  <c r="F110" i="1"/>
  <c r="F111" i="1"/>
  <c r="F108" i="1"/>
  <c r="F112" i="1"/>
  <c r="F109" i="1"/>
  <c r="F107" i="1"/>
  <c r="F106" i="1"/>
  <c r="F105" i="1"/>
  <c r="F104" i="1"/>
  <c r="F103" i="1"/>
  <c r="F100" i="1"/>
  <c r="F101" i="1"/>
  <c r="F99" i="1"/>
  <c r="F98" i="1"/>
  <c r="F96" i="1"/>
  <c r="F97" i="1"/>
  <c r="F95" i="1"/>
  <c r="F94" i="1"/>
  <c r="F91" i="1"/>
  <c r="F90" i="1"/>
  <c r="F89" i="1"/>
  <c r="F88" i="1"/>
  <c r="F87" i="1"/>
  <c r="F86" i="1"/>
  <c r="F80" i="1"/>
  <c r="F81" i="1"/>
  <c r="F82" i="1"/>
  <c r="F79" i="1"/>
  <c r="F78" i="1"/>
  <c r="F77" i="1"/>
  <c r="F75" i="1"/>
  <c r="F74" i="1"/>
  <c r="F73" i="1"/>
  <c r="F72" i="1"/>
  <c r="F71" i="1"/>
  <c r="F70" i="1"/>
  <c r="F69" i="1"/>
  <c r="F68" i="1"/>
  <c r="F66" i="1"/>
  <c r="F67" i="1"/>
  <c r="F65" i="1"/>
  <c r="F64" i="1"/>
  <c r="F63" i="1"/>
  <c r="F62" i="1"/>
  <c r="F61" i="1"/>
  <c r="F57" i="1"/>
  <c r="F56" i="1"/>
  <c r="F55" i="1"/>
  <c r="F54" i="1"/>
  <c r="F53" i="1"/>
  <c r="F52" i="1"/>
  <c r="F51" i="1"/>
  <c r="F50" i="1"/>
  <c r="F49" i="1"/>
  <c r="F48" i="1"/>
  <c r="F47" i="1"/>
  <c r="F41" i="1"/>
  <c r="F42" i="1"/>
  <c r="F43" i="1"/>
  <c r="F44" i="1"/>
  <c r="F45" i="1"/>
  <c r="F40" i="1"/>
  <c r="F39" i="1"/>
  <c r="F38" i="1"/>
  <c r="F37" i="1"/>
  <c r="F36" i="1"/>
  <c r="F35" i="1"/>
  <c r="F34" i="1"/>
  <c r="F33" i="1"/>
  <c r="F31" i="1"/>
  <c r="F30" i="1"/>
  <c r="F29" i="1"/>
  <c r="F26" i="1"/>
  <c r="F28" i="1"/>
  <c r="F27" i="1"/>
  <c r="F24" i="1"/>
  <c r="F23" i="1"/>
  <c r="F20" i="1"/>
  <c r="F21" i="1"/>
  <c r="F18" i="1"/>
  <c r="F22" i="1"/>
  <c r="F19" i="1"/>
  <c r="F15" i="1"/>
  <c r="F16" i="1"/>
  <c r="F17" i="1"/>
  <c r="F14" i="1"/>
  <c r="F13" i="1"/>
  <c r="F12" i="1"/>
  <c r="F10" i="1"/>
  <c r="F339" i="1"/>
  <c r="F338" i="1"/>
  <c r="F337" i="1"/>
  <c r="F336" i="1"/>
  <c r="F334" i="1"/>
  <c r="F333" i="1"/>
  <c r="F332" i="1"/>
  <c r="F331" i="1"/>
  <c r="F330" i="1"/>
  <c r="F328" i="1"/>
  <c r="F329" i="1"/>
  <c r="F326" i="1"/>
  <c r="F325" i="1"/>
  <c r="F323" i="1"/>
  <c r="F322" i="1"/>
  <c r="F321" i="1"/>
  <c r="F320" i="1"/>
  <c r="F318" i="1"/>
  <c r="F319" i="1"/>
  <c r="F316" i="1"/>
  <c r="F314" i="1"/>
  <c r="F313" i="1"/>
  <c r="F116" i="1"/>
  <c r="F114" i="1"/>
  <c r="F236" i="1"/>
  <c r="F258" i="1"/>
  <c r="F311" i="1"/>
  <c r="F170" i="1"/>
  <c r="F164" i="1"/>
  <c r="F84" i="1"/>
  <c r="F347" i="1"/>
  <c r="F349" i="1"/>
  <c r="F93" i="1"/>
  <c r="F156" i="1"/>
  <c r="F200" i="1"/>
  <c r="F220" i="1"/>
  <c r="F350" i="1"/>
  <c r="F351" i="1"/>
</calcChain>
</file>

<file path=xl/sharedStrings.xml><?xml version="1.0" encoding="utf-8"?>
<sst xmlns="http://schemas.openxmlformats.org/spreadsheetml/2006/main" count="814" uniqueCount="582">
  <si>
    <t>Lõokese tee 10 eramu</t>
  </si>
  <si>
    <t/>
  </si>
  <si>
    <t>Kood</t>
  </si>
  <si>
    <t>Kululiik</t>
  </si>
  <si>
    <t>Maht</t>
  </si>
  <si>
    <t>Ühik</t>
  </si>
  <si>
    <t>Ühikuhind kokku</t>
  </si>
  <si>
    <t>Summa EUR</t>
  </si>
  <si>
    <t>1</t>
  </si>
  <si>
    <t>VÄLISRAJATISED</t>
  </si>
  <si>
    <t>11</t>
  </si>
  <si>
    <t>Ettevalmistus ja lammutus</t>
  </si>
  <si>
    <t>111</t>
  </si>
  <si>
    <t>Ettevalmistus ja raadamine</t>
  </si>
  <si>
    <t>1110000001</t>
  </si>
  <si>
    <t>Tänavasulgemine toitekaabli toomise ajaks sõidutee alt, grupp III (3.-/h)</t>
  </si>
  <si>
    <t>kompl</t>
  </si>
  <si>
    <t>1110000002</t>
  </si>
  <si>
    <t>Geodeetilised möödistustööd</t>
  </si>
  <si>
    <t>1110000003</t>
  </si>
  <si>
    <t>Puude raie koos kändude juurimisega</t>
  </si>
  <si>
    <t>tk</t>
  </si>
  <si>
    <t>1110000004</t>
  </si>
  <si>
    <t>Veetõrje kaevetööde ajaks</t>
  </si>
  <si>
    <t>117</t>
  </si>
  <si>
    <t>Hoonete ja rajatiste lammutamine</t>
  </si>
  <si>
    <t>1170000001</t>
  </si>
  <si>
    <t>Olemasoleva suvila lammutamine ning lammutusjäätmete utiliseerimine (osaliselt kasutamine ajutise sissesõidu teeks)</t>
  </si>
  <si>
    <t>1170000002</t>
  </si>
  <si>
    <t>Olemasoleva veetrassi likvideerimine</t>
  </si>
  <si>
    <t>jm</t>
  </si>
  <si>
    <t>1170000003</t>
  </si>
  <si>
    <t>Võrkaia lammutamine</t>
  </si>
  <si>
    <t>1170000004</t>
  </si>
  <si>
    <t>Olemasoleva asfaltkatte lahtifreesimine ja eemaldus toitekaabli vahetuseks</t>
  </si>
  <si>
    <t>118</t>
  </si>
  <si>
    <t>Raadamis- ja lammutusjäätmete vedu ja utiliseerimine</t>
  </si>
  <si>
    <t>1180000001</t>
  </si>
  <si>
    <t>Lammutusjäätmete utiliseerimine</t>
  </si>
  <si>
    <t>12</t>
  </si>
  <si>
    <t>Hoonealune süvend</t>
  </si>
  <si>
    <t>122</t>
  </si>
  <si>
    <t>Kaeved</t>
  </si>
  <si>
    <t>1220000001</t>
  </si>
  <si>
    <t>m3</t>
  </si>
  <si>
    <t>123</t>
  </si>
  <si>
    <t>Täited</t>
  </si>
  <si>
    <t>1230000001</t>
  </si>
  <si>
    <t>1230000002</t>
  </si>
  <si>
    <t>Tagasitäide liivaga ümber vundamentide</t>
  </si>
  <si>
    <t>14</t>
  </si>
  <si>
    <t>Hoonevälised ehitised</t>
  </si>
  <si>
    <t>141</t>
  </si>
  <si>
    <t>Estakaadid, kaldteed ja pandused</t>
  </si>
  <si>
    <t>1410000001</t>
  </si>
  <si>
    <t>Betoonpanduse valamine ümber hoonet, 50...100mm, L=500mm, sh killustikalus 200mm</t>
  </si>
  <si>
    <t>m2</t>
  </si>
  <si>
    <t>143</t>
  </si>
  <si>
    <t>Välistrepid</t>
  </si>
  <si>
    <t>1430000001</t>
  </si>
  <si>
    <t>Raudbetoonist välistrepi valamine, sh tarilapp Welda 200x200x162, soojustus ning killustikalus, C30/37</t>
  </si>
  <si>
    <t>1430000002</t>
  </si>
  <si>
    <t>Välistrepi katmine külma ja libisemiskindla plaadiga</t>
  </si>
  <si>
    <t>144</t>
  </si>
  <si>
    <t>Varikatused</t>
  </si>
  <si>
    <t>1440000001</t>
  </si>
  <si>
    <t>Varikatuse metallposti tarne ning paigaldus, 150x150x5mm</t>
  </si>
  <si>
    <t>kg</t>
  </si>
  <si>
    <t>1440000002</t>
  </si>
  <si>
    <t>Varikatuse talade paigaldus, 75x200mm, C24</t>
  </si>
  <si>
    <t>1440000003</t>
  </si>
  <si>
    <t>Varikatuse talade paigaldus, 45x145mm, C24</t>
  </si>
  <si>
    <t>1440000004</t>
  </si>
  <si>
    <t>Varikatuse sarikate paigaldus, 45x70mm, C24</t>
  </si>
  <si>
    <t>1440000005</t>
  </si>
  <si>
    <t>Varikatuse roovi ja plekk-katte paigaldus</t>
  </si>
  <si>
    <t>1440000006</t>
  </si>
  <si>
    <t>15</t>
  </si>
  <si>
    <t>Välisvõrgud</t>
  </si>
  <si>
    <t>151</t>
  </si>
  <si>
    <t>Drenaaz ja truubid</t>
  </si>
  <si>
    <t>1510000001</t>
  </si>
  <si>
    <t>Sadeveetrassi ehitus koos äravoolukaevu ning imbväljaku rajamisega</t>
  </si>
  <si>
    <t>152</t>
  </si>
  <si>
    <t>Väliskanalisatsioon</t>
  </si>
  <si>
    <t>1520000001</t>
  </si>
  <si>
    <t>Kanalisatsioonitrassi ehitus, sh kanalisatsioonikaevu paigaldus</t>
  </si>
  <si>
    <t>154</t>
  </si>
  <si>
    <t>Veetorustik</t>
  </si>
  <si>
    <t>1540000001</t>
  </si>
  <si>
    <t>Veetrassi rajamine</t>
  </si>
  <si>
    <t>156</t>
  </si>
  <si>
    <t>Küttetorustik</t>
  </si>
  <si>
    <t>1560000001</t>
  </si>
  <si>
    <t>Maaküttetorustiku paigaldus</t>
  </si>
  <si>
    <t>157</t>
  </si>
  <si>
    <t>Kaabelliinid</t>
  </si>
  <si>
    <t>1570000001</t>
  </si>
  <si>
    <t>Tugevvoolukaabli toomine üle sõidutee asuvast liitumiskilbist</t>
  </si>
  <si>
    <t>17</t>
  </si>
  <si>
    <t>Maa-ala pinnakatted</t>
  </si>
  <si>
    <t>171</t>
  </si>
  <si>
    <t>Haljastus</t>
  </si>
  <si>
    <t>1710000001</t>
  </si>
  <si>
    <t>Muru rajamine koos 15cm kasvumullaga</t>
  </si>
  <si>
    <t>172</t>
  </si>
  <si>
    <t>Teede ja platside alused</t>
  </si>
  <si>
    <t>1720000001</t>
  </si>
  <si>
    <t>Tagasitäide liivaga juurdesõidu asfalttee ning UNI-kivi katendi alla, 200+200mm</t>
  </si>
  <si>
    <t>1720000002</t>
  </si>
  <si>
    <t>Tagasitäide liivaga taastatava sõidutee alla, 150+300+200+200mm</t>
  </si>
  <si>
    <t>1720000003</t>
  </si>
  <si>
    <t>Killustikaluste tegemine juurdesõidu asfaltkatete ning UNI-kivi alla, 250mm</t>
  </si>
  <si>
    <t>173</t>
  </si>
  <si>
    <t>Teede ja platside katted</t>
  </si>
  <si>
    <t>1730000001</t>
  </si>
  <si>
    <t>Olemasoleva asfaltkatte taastamine, AC 12 surf, 60mm</t>
  </si>
  <si>
    <t>1730000002</t>
  </si>
  <si>
    <t>174</t>
  </si>
  <si>
    <t>Kivi- ja plaatkatted</t>
  </si>
  <si>
    <t>1740000001</t>
  </si>
  <si>
    <t>175</t>
  </si>
  <si>
    <t>Äärekivid ja sadeveerennid</t>
  </si>
  <si>
    <t>1750000001</t>
  </si>
  <si>
    <t>Kõnnitee äärekivide paigaldamine, 100x8x20; h=2cm</t>
  </si>
  <si>
    <t>1750000002</t>
  </si>
  <si>
    <t>Kõnnitee äärekivide paigaldamine, 100x8x20; h=0cm</t>
  </si>
  <si>
    <t>18</t>
  </si>
  <si>
    <t>Väikeehitised maa-alal</t>
  </si>
  <si>
    <t>181</t>
  </si>
  <si>
    <t>Piirded</t>
  </si>
  <si>
    <t>1810000001</t>
  </si>
  <si>
    <t>Kruntide vahelise võrkaia ehitus, H=1,5m</t>
  </si>
  <si>
    <t>1810000002</t>
  </si>
  <si>
    <t>Horisontaalsest laudisest piirdeaia ehitus, H=1,5m</t>
  </si>
  <si>
    <t>1810000003</t>
  </si>
  <si>
    <t>Autovärva maksumus ning paigaldus koos automaatikaga, L=3600mm</t>
  </si>
  <si>
    <t>1810000004</t>
  </si>
  <si>
    <t>2</t>
  </si>
  <si>
    <t>ALUSED JA VUNDAMENDID</t>
  </si>
  <si>
    <t>21</t>
  </si>
  <si>
    <t>Rostvärgid ja taldmikud</t>
  </si>
  <si>
    <t>211</t>
  </si>
  <si>
    <t>Liiv- ja killustikalused</t>
  </si>
  <si>
    <t>2110000001</t>
  </si>
  <si>
    <t>Killustikaluse tegemine vundamentidele, 200mm</t>
  </si>
  <si>
    <t>212</t>
  </si>
  <si>
    <t>Betoontarindid</t>
  </si>
  <si>
    <t>2120000001</t>
  </si>
  <si>
    <t>Välis- ja keldriseintele lintvundamentide ning rõdu postvundamentide valamine, sh ankrupoldid HPM16 L - 16tk, C25/30</t>
  </si>
  <si>
    <t>2120000002</t>
  </si>
  <si>
    <t>22</t>
  </si>
  <si>
    <t>Vundamendid</t>
  </si>
  <si>
    <t>224</t>
  </si>
  <si>
    <t>Alusmüüritised, soklid-ja vundamenditalad</t>
  </si>
  <si>
    <t>2240000001</t>
  </si>
  <si>
    <t>2240000002</t>
  </si>
  <si>
    <t>Sokli ladumine Fibo5 250mm plokkidest</t>
  </si>
  <si>
    <t>2240000003</t>
  </si>
  <si>
    <t>Sokli viimase rea ladumine 250mm Fibo U-plokist</t>
  </si>
  <si>
    <t>227</t>
  </si>
  <si>
    <t>Alustarindite sooja- ja hüdroisolatsioon</t>
  </si>
  <si>
    <t>2270000001</t>
  </si>
  <si>
    <t>Sokli ja keldri seinte hüdroisolatsiooni paigaldus</t>
  </si>
  <si>
    <t>2270000002</t>
  </si>
  <si>
    <t>Sokli vertikaalse soojustuse paigaldus, EPS80 200mm</t>
  </si>
  <si>
    <t>2270000003</t>
  </si>
  <si>
    <t>Keldri seinte vertikaalse soojustuse paigaldus, XPS 150mm</t>
  </si>
  <si>
    <t>23</t>
  </si>
  <si>
    <t>Aluspõrandad</t>
  </si>
  <si>
    <t>231</t>
  </si>
  <si>
    <t>Liiv-ja killustikalus</t>
  </si>
  <si>
    <t>2310000001</t>
  </si>
  <si>
    <t>Aluspõranda täitmine ja tihendamine killustikuga</t>
  </si>
  <si>
    <t>232</t>
  </si>
  <si>
    <t>2320000001</t>
  </si>
  <si>
    <t>Pinnase- ja keldripõranda valamine, 100mm, C25/30</t>
  </si>
  <si>
    <t>236</t>
  </si>
  <si>
    <t>Sooja- ja hüdroisolatsioon</t>
  </si>
  <si>
    <t>2360000001</t>
  </si>
  <si>
    <t>Hüdroisolatsiooni paigaldus pinnasepõranda alla, sh keldripõrand</t>
  </si>
  <si>
    <t>2360000002</t>
  </si>
  <si>
    <t>Pinnasepõranda soojustamine, XPS 150+100mm</t>
  </si>
  <si>
    <t>2360000003</t>
  </si>
  <si>
    <t>Pinnasepõranda alla lisa soojustuse paigaldus, XPS, 100mm, L=1000mm</t>
  </si>
  <si>
    <t>2360000004</t>
  </si>
  <si>
    <t>Horisontaalse soojustuse paigaldus ümber hoone perimeetrit, 100mm, L=1000mm</t>
  </si>
  <si>
    <t>3</t>
  </si>
  <si>
    <t>KANDETARINDID</t>
  </si>
  <si>
    <t>32</t>
  </si>
  <si>
    <t>Kandvad ja välisseinad</t>
  </si>
  <si>
    <t>321</t>
  </si>
  <si>
    <t>Monoliitsest betoonist tarindid</t>
  </si>
  <si>
    <t>3210000001</t>
  </si>
  <si>
    <t>3210000002</t>
  </si>
  <si>
    <t>Raudbetoonist ringvöö ehitus õõnespaneelide ning fermide alla, 120mm ja 180mm</t>
  </si>
  <si>
    <t>323</t>
  </si>
  <si>
    <t>Metalltarindid</t>
  </si>
  <si>
    <t>3230000001</t>
  </si>
  <si>
    <t>Veepleki paigaldus krohvitud seina ja voodrilaua vahele</t>
  </si>
  <si>
    <t>324</t>
  </si>
  <si>
    <t>Müüritised</t>
  </si>
  <si>
    <t>3240000001</t>
  </si>
  <si>
    <t>Välisseinte ladumine Fibo5 250mm plokkidest</t>
  </si>
  <si>
    <t>325</t>
  </si>
  <si>
    <t>Seinte elemendid</t>
  </si>
  <si>
    <t>3250000001</t>
  </si>
  <si>
    <t>3250000002</t>
  </si>
  <si>
    <t>3250000003</t>
  </si>
  <si>
    <t>3250000004</t>
  </si>
  <si>
    <t>3250000005</t>
  </si>
  <si>
    <t>326</t>
  </si>
  <si>
    <t>Seinte puittarindid</t>
  </si>
  <si>
    <t>3260000001</t>
  </si>
  <si>
    <t>3260000002</t>
  </si>
  <si>
    <t>3260000003</t>
  </si>
  <si>
    <t>Distantsliistu paigaldus, 32x100mm, VS02</t>
  </si>
  <si>
    <t>327</t>
  </si>
  <si>
    <t>Sooja-, heli- ja hüdroisolatsioon</t>
  </si>
  <si>
    <t>3270000001</t>
  </si>
  <si>
    <t>Fassaadi soojustamine kivivillaga, nt Paroc Linio 10, 250mm, VS01</t>
  </si>
  <si>
    <t>3270000002</t>
  </si>
  <si>
    <t>Soojustuse paigaldus välisseina karkasside vahele, 100+100mm, VS02</t>
  </si>
  <si>
    <t>3270000003</t>
  </si>
  <si>
    <t>Tuuletõkkeplaadi paigaldus, 20mm</t>
  </si>
  <si>
    <t>328</t>
  </si>
  <si>
    <t>Seinte fassaadikatted</t>
  </si>
  <si>
    <t>3280000001</t>
  </si>
  <si>
    <t>Fassaadi võrgul krohvimine, VS01</t>
  </si>
  <si>
    <t>3280000002</t>
  </si>
  <si>
    <t>Avatäidete palede viimistlemine</t>
  </si>
  <si>
    <t>3280000003</t>
  </si>
  <si>
    <t>Horisontaalse voodrilaua paigaldus, sh viimistlemine</t>
  </si>
  <si>
    <t>3280000004</t>
  </si>
  <si>
    <t>Akna piirdeliistude paigaldus, 100mm</t>
  </si>
  <si>
    <t>3280000005</t>
  </si>
  <si>
    <t>Fassaadi vertikaalsete nurgaliistude paigaldus</t>
  </si>
  <si>
    <t>3280000006</t>
  </si>
  <si>
    <t>Sokli krohvimine</t>
  </si>
  <si>
    <t>33</t>
  </si>
  <si>
    <t>Vahe- ja katuslaed</t>
  </si>
  <si>
    <t>333</t>
  </si>
  <si>
    <t>3330000001</t>
  </si>
  <si>
    <t>3330000002</t>
  </si>
  <si>
    <t>3330000003</t>
  </si>
  <si>
    <t>3330000004</t>
  </si>
  <si>
    <t>WQ-1 ja WQ-2 talade tarne ja paigaldus</t>
  </si>
  <si>
    <t>335</t>
  </si>
  <si>
    <t>Lagede elemendid</t>
  </si>
  <si>
    <t>3350000001</t>
  </si>
  <si>
    <t>Keldrilae ja vahelae 220mm õõnespaneelide maksumus koos transpordiga</t>
  </si>
  <si>
    <t>3350000002</t>
  </si>
  <si>
    <t>34</t>
  </si>
  <si>
    <t>Trepielemendid</t>
  </si>
  <si>
    <t>345</t>
  </si>
  <si>
    <t>Treppide elemendid</t>
  </si>
  <si>
    <t>3450000001</t>
  </si>
  <si>
    <t>Metallist katuseredeli tarnimine ja paigaldamine</t>
  </si>
  <si>
    <t>346</t>
  </si>
  <si>
    <t>Puittarindid</t>
  </si>
  <si>
    <t>3460000001</t>
  </si>
  <si>
    <t>Puidust U-kujulise sisetrepi ehitus, sh puidust piirded 9,7jm</t>
  </si>
  <si>
    <t>3460000002</t>
  </si>
  <si>
    <t>Pööninguluugi koos redeliga paigaldus, 600x1200mm</t>
  </si>
  <si>
    <t>3460000003</t>
  </si>
  <si>
    <t>Keldriluugi paigaldus, 800x1200mm</t>
  </si>
  <si>
    <t>4</t>
  </si>
  <si>
    <t>FASSAADIELEMENDID JA KATUSED</t>
  </si>
  <si>
    <t>41</t>
  </si>
  <si>
    <t>Klaasfassaadid, vitriinid ja eriaknad</t>
  </si>
  <si>
    <t>415</t>
  </si>
  <si>
    <t>Suitsuluugid, katusaknad</t>
  </si>
  <si>
    <t>4150000001</t>
  </si>
  <si>
    <t>Katuseluugi 600x800mm tarne ning paigaldus</t>
  </si>
  <si>
    <t>42</t>
  </si>
  <si>
    <t>Aknad</t>
  </si>
  <si>
    <t>421</t>
  </si>
  <si>
    <t>Aknalauad</t>
  </si>
  <si>
    <t>4210000001</t>
  </si>
  <si>
    <t>PVC aknalaudade paigaldus</t>
  </si>
  <si>
    <t>428</t>
  </si>
  <si>
    <t>Aknaplekid</t>
  </si>
  <si>
    <t>4280000001</t>
  </si>
  <si>
    <t>Akende veeplekkide paigaldamine</t>
  </si>
  <si>
    <t>43</t>
  </si>
  <si>
    <t>Välisuksed ja väravad</t>
  </si>
  <si>
    <t>431</t>
  </si>
  <si>
    <t>Lukustus ja varustus</t>
  </si>
  <si>
    <t>4310000001</t>
  </si>
  <si>
    <t>Välisukse lukustuse paigaldus</t>
  </si>
  <si>
    <t>436</t>
  </si>
  <si>
    <t>Puituksed ja –väravad</t>
  </si>
  <si>
    <t>4360000001</t>
  </si>
  <si>
    <t>Maja välisukse maksumus ning paigaldus</t>
  </si>
  <si>
    <t>46</t>
  </si>
  <si>
    <t>Rõdud ja terrassid</t>
  </si>
  <si>
    <t>463</t>
  </si>
  <si>
    <t>4630000001</t>
  </si>
  <si>
    <t>Rõdu allajääva terrassi metalltalade tarne ning paigaldus, UPE160</t>
  </si>
  <si>
    <t>4630000002</t>
  </si>
  <si>
    <t>4630000003</t>
  </si>
  <si>
    <t>Rõduraami metalltalade tarne ning paigaldus, UPE160</t>
  </si>
  <si>
    <t>4630000004</t>
  </si>
  <si>
    <t>Rõduraami kinnitamine välisseina</t>
  </si>
  <si>
    <t>466</t>
  </si>
  <si>
    <t>4660000001</t>
  </si>
  <si>
    <t>Rõdu kaldega puitlaagide paigaldus ning katmine terrassilaudisega</t>
  </si>
  <si>
    <t>4660000002</t>
  </si>
  <si>
    <t>Rõdu äärte ja alt katmine laudisega, sh viimistlus</t>
  </si>
  <si>
    <t>4660000003</t>
  </si>
  <si>
    <t>Terrasside peatalade paigaldus, 45x145mm</t>
  </si>
  <si>
    <t>4660000004</t>
  </si>
  <si>
    <t>467</t>
  </si>
  <si>
    <t>4670000001</t>
  </si>
  <si>
    <t>Rõduplaadi soojustuse paigaldus</t>
  </si>
  <si>
    <t>47</t>
  </si>
  <si>
    <t>Piirded ja käiguteed</t>
  </si>
  <si>
    <t>471</t>
  </si>
  <si>
    <t>Hooldusplatvormid, sillad, käiguteed</t>
  </si>
  <si>
    <t>4710000001</t>
  </si>
  <si>
    <t>Katusesilla paigaldus, L=2,25m</t>
  </si>
  <si>
    <t>473</t>
  </si>
  <si>
    <t>Metallist piirded</t>
  </si>
  <si>
    <t>4730000001</t>
  </si>
  <si>
    <t>Rõdu metallpiirde paigaldus</t>
  </si>
  <si>
    <t>48</t>
  </si>
  <si>
    <t>Katusetarindid</t>
  </si>
  <si>
    <t>485</t>
  </si>
  <si>
    <t>Elemendid</t>
  </si>
  <si>
    <t>4850000001</t>
  </si>
  <si>
    <t>Lumetõkete paigaldus</t>
  </si>
  <si>
    <t>486</t>
  </si>
  <si>
    <t>4860000001</t>
  </si>
  <si>
    <t>4860000002</t>
  </si>
  <si>
    <t>Distantsliistu paigaldus, 32x50mm, samm 900mm</t>
  </si>
  <si>
    <t>4860000003</t>
  </si>
  <si>
    <t>Katusepleki alla roovituse paigaldus, 32x100mm, samm 350mm</t>
  </si>
  <si>
    <t>4860000004</t>
  </si>
  <si>
    <t>Räästakastide ehitus ning viimistlemine</t>
  </si>
  <si>
    <t>487</t>
  </si>
  <si>
    <t>4870000001</t>
  </si>
  <si>
    <t>Mittehingava aluskatte paigaldus</t>
  </si>
  <si>
    <t>488</t>
  </si>
  <si>
    <t>Katusekatted</t>
  </si>
  <si>
    <t>4880000001</t>
  </si>
  <si>
    <t>Katusepleki paigaldus</t>
  </si>
  <si>
    <t>489</t>
  </si>
  <si>
    <t>Vihmaveesüsteem</t>
  </si>
  <si>
    <t>4890000001</t>
  </si>
  <si>
    <t>Vihmaveetoru paigaldus</t>
  </si>
  <si>
    <t>4890000002</t>
  </si>
  <si>
    <t>Vihmaveerenni paigaldus</t>
  </si>
  <si>
    <t>5</t>
  </si>
  <si>
    <t>RUUMITARINDID JA PINNAKATTED</t>
  </si>
  <si>
    <t>51</t>
  </si>
  <si>
    <t>Vaheseinad</t>
  </si>
  <si>
    <t>514</t>
  </si>
  <si>
    <t>Laotud vaheseinad</t>
  </si>
  <si>
    <t>5140000001</t>
  </si>
  <si>
    <t>200mm Fibo seinte ladumine, SS01</t>
  </si>
  <si>
    <t>5140000002</t>
  </si>
  <si>
    <t>250mm Fibo seinte ladumine, SS02</t>
  </si>
  <si>
    <t>516</t>
  </si>
  <si>
    <t>Puit- ja kipsplaatvaheseinad</t>
  </si>
  <si>
    <t>5160000001</t>
  </si>
  <si>
    <t>5160000002</t>
  </si>
  <si>
    <t>13mm kips + karkass 45x95mm, samm 600mm, vahel vill 100mm, 13mm kips</t>
  </si>
  <si>
    <t>5160000003</t>
  </si>
  <si>
    <t>5160000004</t>
  </si>
  <si>
    <t>13mm kips + karkass 45x95mm, samm 600mm, vahel vill 100mm, niiskuskindlam kips</t>
  </si>
  <si>
    <t>5160000005</t>
  </si>
  <si>
    <t>Sisetrepi vahelise kipsseina ehitus</t>
  </si>
  <si>
    <t>5160000006</t>
  </si>
  <si>
    <t>Sauna kipsseinaosa ehitus - niiskuskindlam kipsplaat + karkass, vahel vill</t>
  </si>
  <si>
    <t>5160000007</t>
  </si>
  <si>
    <t>52</t>
  </si>
  <si>
    <t>Siseuksed</t>
  </si>
  <si>
    <t>525</t>
  </si>
  <si>
    <t>Puituksed</t>
  </si>
  <si>
    <t>5250000001</t>
  </si>
  <si>
    <t>Siseuste tarne ning paigaldus</t>
  </si>
  <si>
    <t>5250000002</t>
  </si>
  <si>
    <t>Niiskuskindlamate siseuste tarne ning paigaldus</t>
  </si>
  <si>
    <t>53</t>
  </si>
  <si>
    <t>Siseseinte pinnakatted</t>
  </si>
  <si>
    <t>531</t>
  </si>
  <si>
    <t>Värvkatted</t>
  </si>
  <si>
    <t>5310000001</t>
  </si>
  <si>
    <t>Seinte pahteldamine ja värvimine poolmati värviga</t>
  </si>
  <si>
    <t>5310000002</t>
  </si>
  <si>
    <t>Avatäidete põskede viimistlustööd</t>
  </si>
  <si>
    <t>534</t>
  </si>
  <si>
    <t>Krohv- ja tasandus</t>
  </si>
  <si>
    <t>5340000001</t>
  </si>
  <si>
    <t>Seinte krohvimine</t>
  </si>
  <si>
    <t>535</t>
  </si>
  <si>
    <t>Plaatkatted</t>
  </si>
  <si>
    <t>5350000001</t>
  </si>
  <si>
    <t>Seinte katmine keraamiliste plaatidega (plaadi maksumus 15.-/m2)</t>
  </si>
  <si>
    <t>537</t>
  </si>
  <si>
    <t>5370000001</t>
  </si>
  <si>
    <t>Vannitubade seintele hüdroisolatsiooni paigaldus</t>
  </si>
  <si>
    <t>54</t>
  </si>
  <si>
    <t>Lagede pinnakatted</t>
  </si>
  <si>
    <t>541</t>
  </si>
  <si>
    <t>5410000001</t>
  </si>
  <si>
    <t>Betoon- ja kipslagede tasandamine ning värvimine</t>
  </si>
  <si>
    <t>546</t>
  </si>
  <si>
    <t>Puidust laed, kipsplaatlaed</t>
  </si>
  <si>
    <t>5460000001</t>
  </si>
  <si>
    <t>Hõrelaudise paigaldus katuslakke, 22x100mm</t>
  </si>
  <si>
    <t>5460000002</t>
  </si>
  <si>
    <t>Katuslakke 2x13mm kipsplaatide paigaldus koos mütsprofiilidega</t>
  </si>
  <si>
    <t>5460000003</t>
  </si>
  <si>
    <t>Kipsripplagede ehitus</t>
  </si>
  <si>
    <t>5460000004</t>
  </si>
  <si>
    <t>Kipskarbikute ehitamine ventilatsioonitorude katmiseks</t>
  </si>
  <si>
    <t>5460000005</t>
  </si>
  <si>
    <t>Vannitubade niiskuskindlate ripplagede ehitus</t>
  </si>
  <si>
    <t>547</t>
  </si>
  <si>
    <t>Lagede sooja-, heli- ja hüdroisolatsioon</t>
  </si>
  <si>
    <t>5470000001</t>
  </si>
  <si>
    <t>Aurutõkkekile paigaldamine</t>
  </si>
  <si>
    <t>5470000002</t>
  </si>
  <si>
    <t>Puistevillaga katuslae soojustamine, 400mm</t>
  </si>
  <si>
    <t>56</t>
  </si>
  <si>
    <t>Põrandad ja põrandakatted</t>
  </si>
  <si>
    <t>562</t>
  </si>
  <si>
    <t>Põrandatasandus</t>
  </si>
  <si>
    <t>5620000001</t>
  </si>
  <si>
    <t>Betoonist tasanduskihi valamine õõnespaneelidele, 70mm</t>
  </si>
  <si>
    <t>5620000002</t>
  </si>
  <si>
    <t>Põrandate tasandus plaaditavate põrandate alla, 0...10mm</t>
  </si>
  <si>
    <t>563</t>
  </si>
  <si>
    <t>Epokatted ja pinnakõvendid</t>
  </si>
  <si>
    <t>5630000001</t>
  </si>
  <si>
    <t>Betoonpõrandale tolmutõkke paigaldus</t>
  </si>
  <si>
    <t>564</t>
  </si>
  <si>
    <t>Põranda katteplaadid, restid, vuugid jm</t>
  </si>
  <si>
    <t>5640000001</t>
  </si>
  <si>
    <t>Põrandaliistude paigaldus</t>
  </si>
  <si>
    <t>565</t>
  </si>
  <si>
    <t>Plaatpõrandad</t>
  </si>
  <si>
    <t>5650000001</t>
  </si>
  <si>
    <t>Keraamiliste põrandaplaatide paigaldamine (plaadi maksumus 15.-/m2)</t>
  </si>
  <si>
    <t>566</t>
  </si>
  <si>
    <t>Puitpõrandad</t>
  </si>
  <si>
    <t>5660000001</t>
  </si>
  <si>
    <t>Parketi paigaldamine (parketi maksumus 35.-/m2)</t>
  </si>
  <si>
    <t>567</t>
  </si>
  <si>
    <t>5670000001</t>
  </si>
  <si>
    <t>5670000002</t>
  </si>
  <si>
    <t>5670000003</t>
  </si>
  <si>
    <t>Vannitubade põrandate katmine hüdroisolatsiooniga</t>
  </si>
  <si>
    <t>568</t>
  </si>
  <si>
    <t>Rullmaterjalist põrandakatted, vaibad</t>
  </si>
  <si>
    <t>5680000001</t>
  </si>
  <si>
    <t>57</t>
  </si>
  <si>
    <t>Eriruumide pinnakatted</t>
  </si>
  <si>
    <t>5700000001</t>
  </si>
  <si>
    <t>Sauna seina ehitus - karkass, vahel vill, fooliumkate, katmine laudisega</t>
  </si>
  <si>
    <t>5700000002</t>
  </si>
  <si>
    <t>Sauna lae ehitus - karkass, vahel vill, fooliumkate, katmine laudisega</t>
  </si>
  <si>
    <t>5700000003</t>
  </si>
  <si>
    <t>Sauna lava ehtamine</t>
  </si>
  <si>
    <t>6</t>
  </si>
  <si>
    <t>SISUSTUS, INVENTAR, SEADMED</t>
  </si>
  <si>
    <t>68</t>
  </si>
  <si>
    <t>Lõõrid, korstnad ja küttekolded</t>
  </si>
  <si>
    <t>6800000001</t>
  </si>
  <si>
    <t>Fibo moodulkorstna (160+200mm) ladumine h=8,2jm, sh vihmamüts</t>
  </si>
  <si>
    <t>8</t>
  </si>
  <si>
    <t>EHITUSPLATSI KORRALDUSKULUD</t>
  </si>
  <si>
    <t>81</t>
  </si>
  <si>
    <t>Ajutised ehitised ehitusplatsil</t>
  </si>
  <si>
    <t>818</t>
  </si>
  <si>
    <t>Tellingud, lavad ja tõstukid</t>
  </si>
  <si>
    <t>8180000001</t>
  </si>
  <si>
    <t>KOKKU</t>
  </si>
  <si>
    <t>Käibemaks</t>
  </si>
  <si>
    <t>Kokku käibemaksuga</t>
  </si>
  <si>
    <t>7</t>
  </si>
  <si>
    <t>TEHNOSÜSTEEMID</t>
  </si>
  <si>
    <t>71</t>
  </si>
  <si>
    <t>Veevarustus ja kanalisatsioon</t>
  </si>
  <si>
    <t>711</t>
  </si>
  <si>
    <t>Veevarustus</t>
  </si>
  <si>
    <t>712</t>
  </si>
  <si>
    <t>Kanalisatsioon</t>
  </si>
  <si>
    <t>713</t>
  </si>
  <si>
    <t>Sanitaartehnika seadmed</t>
  </si>
  <si>
    <t>72</t>
  </si>
  <si>
    <t>Küte, ventilatsioon ja jahutus</t>
  </si>
  <si>
    <t>721</t>
  </si>
  <si>
    <t>Küttetorustikud</t>
  </si>
  <si>
    <t>722</t>
  </si>
  <si>
    <t>723</t>
  </si>
  <si>
    <t>Katlamajad, soojasõlmed, boilerid</t>
  </si>
  <si>
    <t>724</t>
  </si>
  <si>
    <t>Ventilatsiooniseadmed</t>
  </si>
  <si>
    <t>725</t>
  </si>
  <si>
    <t>Ventilatsioonitorustikud</t>
  </si>
  <si>
    <t>73</t>
  </si>
  <si>
    <t>Tuletõrjevarustus</t>
  </si>
  <si>
    <t>734</t>
  </si>
  <si>
    <t>Tulekustutusseadmed</t>
  </si>
  <si>
    <t>74</t>
  </si>
  <si>
    <t>Tugevvoolupaigaldis</t>
  </si>
  <si>
    <t>741</t>
  </si>
  <si>
    <t>Elektri peajaotussüsteemid</t>
  </si>
  <si>
    <t>742</t>
  </si>
  <si>
    <t>Kaabliteed</t>
  </si>
  <si>
    <t>743</t>
  </si>
  <si>
    <t>Kaabeldus</t>
  </si>
  <si>
    <t>744</t>
  </si>
  <si>
    <t>Valgustussüsteemid</t>
  </si>
  <si>
    <t>745</t>
  </si>
  <si>
    <t>Elektriküte, installatsioonimaterjalid</t>
  </si>
  <si>
    <t>746</t>
  </si>
  <si>
    <t>Piksekaitse ja maandus</t>
  </si>
  <si>
    <t>75</t>
  </si>
  <si>
    <t>Nõrkvoolupaigaldis ja automaatika</t>
  </si>
  <si>
    <t>751</t>
  </si>
  <si>
    <t>Hooneautomaatika</t>
  </si>
  <si>
    <t>753</t>
  </si>
  <si>
    <t>Andmevõrgud, telefoni- ja infoedastussüsteemid</t>
  </si>
  <si>
    <t>Turvasüsteemid</t>
  </si>
  <si>
    <t>Objekt Kokku 1-8</t>
  </si>
  <si>
    <t>Varikatuse külgede ja alt katmine laudisega, viimistlus</t>
  </si>
  <si>
    <t>Horisontaalse karkassi paigaldus 45x95mm, s.600mm, VS02</t>
  </si>
  <si>
    <t>Vertikaalse karkassi paigaldus 45x95mm, s.600mm, VS02</t>
  </si>
  <si>
    <t>Terrasside katmine terrassilaudisega, sh astmed ning küljed</t>
  </si>
  <si>
    <t>Vundamendisüvendi kaevamine</t>
  </si>
  <si>
    <t>Pinnase juurdevedu krundi tasandamiseks ning planeerimine</t>
  </si>
  <si>
    <t>UNI-kivist (80mm hall) parkimiskohtade tegemine, sh sängitusliiv</t>
  </si>
  <si>
    <t>Asfaltkattega juurdesõiduteede ehitus, AC 12, 60mm</t>
  </si>
  <si>
    <t>Jalgvärava maksumus ning paigaldus, sh lukustus, L=1000mm</t>
  </si>
  <si>
    <t>Terrassivundamentide ehitus, sh postikingad - 8tk</t>
  </si>
  <si>
    <t>Keldri seinte ladumine 240mm columbia-kivist, sh armeerimine ning täisvalamine</t>
  </si>
  <si>
    <t>Monoliitsete raudbetoonist silluste ehitus, BS-1...4</t>
  </si>
  <si>
    <t>FIBO silluse  montaaž, 200x1190x185mm koos silluse maksumusega</t>
  </si>
  <si>
    <t>FIBO silluse  montaaž, 250x1190x185mm koos silluse maksumusega</t>
  </si>
  <si>
    <t>FIBO silluse  montaaž, 250x1490x185mm koos silluse maksumusega</t>
  </si>
  <si>
    <t>FIBO silluse  montaaž, 250x2390x185mm koos silluse maksumusega</t>
  </si>
  <si>
    <t>FIBO silluse  montaaž, 250x2690x185mm koos silluse maksumusega</t>
  </si>
  <si>
    <t>Vekseltala VT-1 Petra 220-1284 tarne ning montaaž</t>
  </si>
  <si>
    <t>Vekseltala VT-2 Petra 220-590 tarne ning montaaž</t>
  </si>
  <si>
    <t>Vekseltalade VT-3 Petra 220-1200 tarne ning montaaž</t>
  </si>
  <si>
    <t>Õõnespaneelide montaaž koos armeermise ning monolitiseerimisega</t>
  </si>
  <si>
    <t>Rõdu metallpostide tarne ning paigaldus, 150x150x5</t>
  </si>
  <si>
    <t>Katusefermide tarne ning montaaž</t>
  </si>
  <si>
    <t>2x13mm kips + karkass 45x95mm, samm 600mm, vahel vill 100mm, 2x13mm kips</t>
  </si>
  <si>
    <t>2x13mm kips + karkass 45x95mm, samm 600mm, vahel vill 100mm, 13mm kips, niiskuskindlam kips</t>
  </si>
  <si>
    <t>Sisetrepi alumise kipsseina ja šahti seina ehitus - 13mm kips + karkass, vahel vill</t>
  </si>
  <si>
    <t>Soojustusplaatide paigaldus õõnespaneelidele, 20mm ja 20mm</t>
  </si>
  <si>
    <t>Ehituskile paigaldus betoonpõranda alla</t>
  </si>
  <si>
    <t>Linoleumi  paigaldamine (linoleumi maksumus 18.-/m2)</t>
  </si>
  <si>
    <t>Tellingute rent koos montaaži ja demontaažiga</t>
  </si>
  <si>
    <t>PVC aknad</t>
  </si>
  <si>
    <t>PVC akna A1 tarne ning paigaldus</t>
  </si>
  <si>
    <t>PVC akna A2 tarne ning paigaldus</t>
  </si>
  <si>
    <t>PVC akna A3 tarne ning paigaldus</t>
  </si>
  <si>
    <t>PVC akna A4 tarne ning paigaldus</t>
  </si>
  <si>
    <t>PVC akna A5 tarne ning paigaldus</t>
  </si>
  <si>
    <t>PVC akna A6 tarne ning paigaldus</t>
  </si>
  <si>
    <t>PVC akna A7 tarne ning paigaldus</t>
  </si>
  <si>
    <t>PVC akna A8 tarne ning paigaldus</t>
  </si>
  <si>
    <t>PVC akna A9 tarne ning paigaldus</t>
  </si>
  <si>
    <t>PVC akna A10 tarne ning paigaldus</t>
  </si>
  <si>
    <t>PVC akna A11 tarne ning paigaldus</t>
  </si>
  <si>
    <t>PVC akna A12 tarne ning paigaldus</t>
  </si>
  <si>
    <t>PVC akna A13 tarne ning paigaldus</t>
  </si>
  <si>
    <t>PVC akna A14 tarne ning paigaldus</t>
  </si>
  <si>
    <t>PVC akna A15 tarne ning paigaldus</t>
  </si>
  <si>
    <t>PVC akna A16 tarne ning paigaldus</t>
  </si>
  <si>
    <t>PVC akna A17 tarne ning paigaldus</t>
  </si>
  <si>
    <t>Mahutabel</t>
  </si>
  <si>
    <t>Küttekehad (elektrikeris)</t>
  </si>
  <si>
    <t>Sideliinid</t>
  </si>
  <si>
    <t>Kaabelduse paigaldus väravaautomaatika ja jalgvärava uksekella jaoks</t>
  </si>
  <si>
    <t>Klaasuksed</t>
  </si>
  <si>
    <t>Leiliruumi ukse tarne ning paigaldus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</si>
</sst>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6" formatCode="#,##0.00\ &quot;€&quot;"/>
    <numFmt numFmtId="167" formatCode="#,##0.00\ [$€-425]"/>
    <numFmt numFmtId="168" formatCode="0.0"/>
  </numFmts>
  <fonts count="14" x14ac:knownFonts="1">
    <font>
      <sz val="10"/>
      <name val="Arial"/>
      <charset val="186"/>
    </font>
    <font>
      <b/>
      <sz val="11"/>
      <name val="Arial"/>
      <family val="2"/>
    </font>
    <font>
      <b/>
      <sz val="10"/>
      <name val="Arial"/>
      <family val="2"/>
    </font>
    <font>
      <b/>
      <sz val="10"/>
      <name val="Arial"/>
      <family val="2"/>
      <charset val="186"/>
    </font>
    <font>
      <b/>
      <i/>
      <sz val="10"/>
      <name val="Arial"/>
      <family val="2"/>
      <charset val="186"/>
    </font>
    <font>
      <sz val="10"/>
      <name val="Arial"/>
      <family val="2"/>
    </font>
    <font>
      <sz val="10"/>
      <name val="Arial"/>
      <family val="2"/>
      <charset val="186"/>
    </font>
    <font>
      <b/>
      <sz val="10"/>
      <color rgb="FF0000FF"/>
      <name val="Arial"/>
      <family val="2"/>
      <charset val="186"/>
    </font>
    <font>
      <b/>
      <sz val="10"/>
      <color rgb="FF7030A0"/>
      <name val="Arial"/>
      <family val="2"/>
      <charset val="186"/>
    </font>
    <font>
      <b/>
      <sz val="10"/>
      <color theme="9" tint="-0.499984740745262"/>
      <name val="Arial"/>
      <family val="2"/>
      <charset val="186"/>
    </font>
    <font>
      <b/>
      <i/>
      <sz val="10"/>
      <color rgb="FFC00000"/>
      <name val="Arial"/>
      <family val="2"/>
      <charset val="186"/>
    </font>
    <font>
      <sz val="10"/>
      <color theme="9" tint="-0.499984740745262"/>
      <name val="Arial"/>
      <family val="2"/>
      <charset val="186"/>
    </font>
    <font>
      <b/>
      <sz val="10"/>
      <color rgb="FF7030A0"/>
      <name val="Arial"/>
      <family val="2"/>
    </font>
    <font>
      <b/>
      <i/>
      <sz val="10"/>
      <color rgb="FFC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/>
    <xf numFmtId="0" fontId="0" fillId="0" borderId="1" xfId="0" applyBorder="1" applyAlignment="1">
      <alignment vertical="center" wrapText="1"/>
    </xf>
    <xf numFmtId="4" fontId="0" fillId="0" borderId="1" xfId="0" applyNumberFormat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166" fontId="0" fillId="0" borderId="1" xfId="0" applyNumberFormat="1" applyBorder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4" fontId="2" fillId="3" borderId="1" xfId="0" applyNumberFormat="1" applyFont="1" applyFill="1" applyBorder="1" applyAlignment="1">
      <alignment vertical="center" wrapText="1"/>
    </xf>
    <xf numFmtId="166" fontId="2" fillId="3" borderId="1" xfId="0" applyNumberFormat="1" applyFont="1" applyFill="1" applyBorder="1" applyAlignment="1">
      <alignment vertical="center" wrapText="1"/>
    </xf>
    <xf numFmtId="167" fontId="0" fillId="0" borderId="1" xfId="0" applyNumberFormat="1" applyBorder="1" applyAlignment="1">
      <alignment vertical="center" wrapText="1"/>
    </xf>
    <xf numFmtId="0" fontId="3" fillId="3" borderId="1" xfId="0" applyFont="1" applyFill="1" applyBorder="1" applyAlignment="1">
      <alignment vertical="top"/>
    </xf>
    <xf numFmtId="0" fontId="3" fillId="3" borderId="1" xfId="0" applyFont="1" applyFill="1" applyBorder="1" applyAlignment="1">
      <alignment vertical="top" wrapText="1"/>
    </xf>
    <xf numFmtId="0" fontId="3" fillId="3" borderId="2" xfId="0" applyFont="1" applyFill="1" applyBorder="1" applyAlignment="1">
      <alignment vertical="top"/>
    </xf>
    <xf numFmtId="0" fontId="3" fillId="3" borderId="3" xfId="0" applyFont="1" applyFill="1" applyBorder="1" applyAlignment="1">
      <alignment vertical="top"/>
    </xf>
    <xf numFmtId="4" fontId="3" fillId="3" borderId="1" xfId="0" applyNumberFormat="1" applyFont="1" applyFill="1" applyBorder="1" applyAlignment="1">
      <alignment vertical="center" wrapText="1"/>
    </xf>
    <xf numFmtId="167" fontId="3" fillId="3" borderId="1" xfId="0" applyNumberFormat="1" applyFont="1" applyFill="1" applyBorder="1" applyAlignment="1">
      <alignment vertical="center" wrapText="1"/>
    </xf>
    <xf numFmtId="0" fontId="7" fillId="0" borderId="0" xfId="0" applyFont="1" applyAlignment="1">
      <alignment vertical="top"/>
    </xf>
    <xf numFmtId="0" fontId="0" fillId="0" borderId="1" xfId="0" applyBorder="1" applyAlignment="1">
      <alignment vertical="top"/>
    </xf>
    <xf numFmtId="0" fontId="0" fillId="0" borderId="1" xfId="0" applyBorder="1" applyAlignment="1">
      <alignment vertical="top" wrapText="1"/>
    </xf>
    <xf numFmtId="0" fontId="0" fillId="0" borderId="0" xfId="0" applyAlignment="1">
      <alignment vertical="top"/>
    </xf>
    <xf numFmtId="0" fontId="8" fillId="4" borderId="1" xfId="0" applyFont="1" applyFill="1" applyBorder="1" applyAlignment="1">
      <alignment vertical="top"/>
    </xf>
    <xf numFmtId="0" fontId="8" fillId="4" borderId="1" xfId="0" applyFont="1" applyFill="1" applyBorder="1" applyAlignment="1">
      <alignment vertical="top" wrapText="1"/>
    </xf>
    <xf numFmtId="4" fontId="8" fillId="4" borderId="1" xfId="0" applyNumberFormat="1" applyFont="1" applyFill="1" applyBorder="1" applyAlignment="1">
      <alignment vertical="center" wrapText="1"/>
    </xf>
    <xf numFmtId="167" fontId="8" fillId="4" borderId="1" xfId="0" applyNumberFormat="1" applyFont="1" applyFill="1" applyBorder="1" applyAlignment="1">
      <alignment vertical="center" wrapText="1"/>
    </xf>
    <xf numFmtId="0" fontId="9" fillId="0" borderId="0" xfId="0" applyFont="1" applyAlignment="1">
      <alignment vertical="top"/>
    </xf>
    <xf numFmtId="0" fontId="10" fillId="0" borderId="1" xfId="0" applyFont="1" applyBorder="1" applyAlignment="1">
      <alignment vertical="top"/>
    </xf>
    <xf numFmtId="0" fontId="10" fillId="0" borderId="1" xfId="0" applyFont="1" applyBorder="1" applyAlignment="1">
      <alignment vertical="top" wrapText="1"/>
    </xf>
    <xf numFmtId="0" fontId="4" fillId="0" borderId="0" xfId="0" applyFont="1" applyAlignment="1">
      <alignment vertical="top"/>
    </xf>
    <xf numFmtId="0" fontId="5" fillId="0" borderId="0" xfId="0" applyFont="1" applyAlignment="1">
      <alignment vertical="top"/>
    </xf>
    <xf numFmtId="4" fontId="10" fillId="0" borderId="1" xfId="0" applyNumberFormat="1" applyFont="1" applyBorder="1" applyAlignment="1">
      <alignment vertical="center" wrapText="1"/>
    </xf>
    <xf numFmtId="167" fontId="10" fillId="0" borderId="1" xfId="0" applyNumberFormat="1" applyFont="1" applyBorder="1" applyAlignment="1">
      <alignment vertical="center" wrapText="1"/>
    </xf>
    <xf numFmtId="0" fontId="9" fillId="0" borderId="1" xfId="0" applyFont="1" applyBorder="1" applyAlignment="1">
      <alignment vertical="top"/>
    </xf>
    <xf numFmtId="0" fontId="9" fillId="0" borderId="1" xfId="0" applyFont="1" applyBorder="1" applyAlignment="1">
      <alignment vertical="top" wrapText="1"/>
    </xf>
    <xf numFmtId="0" fontId="11" fillId="0" borderId="1" xfId="0" applyFont="1" applyBorder="1" applyAlignment="1">
      <alignment vertical="top"/>
    </xf>
    <xf numFmtId="4" fontId="6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vertical="top"/>
    </xf>
    <xf numFmtId="167" fontId="10" fillId="0" borderId="4" xfId="0" applyNumberFormat="1" applyFont="1" applyBorder="1" applyAlignment="1">
      <alignment vertical="center" wrapText="1"/>
    </xf>
    <xf numFmtId="0" fontId="10" fillId="0" borderId="1" xfId="0" applyFont="1" applyBorder="1" applyAlignment="1">
      <alignment horizontal="left" vertical="top"/>
    </xf>
    <xf numFmtId="0" fontId="12" fillId="4" borderId="1" xfId="0" applyFont="1" applyFill="1" applyBorder="1" applyAlignment="1">
      <alignment vertical="center" wrapText="1"/>
    </xf>
    <xf numFmtId="4" fontId="12" fillId="4" borderId="1" xfId="0" applyNumberFormat="1" applyFont="1" applyFill="1" applyBorder="1" applyAlignment="1">
      <alignment vertical="center" wrapText="1"/>
    </xf>
    <xf numFmtId="166" fontId="12" fillId="4" borderId="1" xfId="0" applyNumberFormat="1" applyFont="1" applyFill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4" fontId="13" fillId="0" borderId="1" xfId="0" applyNumberFormat="1" applyFont="1" applyBorder="1" applyAlignment="1">
      <alignment vertical="center" wrapText="1"/>
    </xf>
    <xf numFmtId="166" fontId="13" fillId="0" borderId="1" xfId="0" applyNumberFormat="1" applyFont="1" applyBorder="1" applyAlignment="1">
      <alignment vertical="center" wrapText="1"/>
    </xf>
    <xf numFmtId="0" fontId="0" fillId="0" borderId="4" xfId="0" applyBorder="1" applyAlignment="1">
      <alignment vertical="center"/>
    </xf>
    <xf numFmtId="0" fontId="0" fillId="0" borderId="4" xfId="0" applyBorder="1" applyAlignment="1">
      <alignment vertical="center" wrapText="1"/>
    </xf>
    <xf numFmtId="4" fontId="0" fillId="0" borderId="4" xfId="0" applyNumberFormat="1" applyBorder="1" applyAlignment="1">
      <alignment vertical="center" wrapText="1"/>
    </xf>
    <xf numFmtId="166" fontId="0" fillId="0" borderId="4" xfId="0" applyNumberFormat="1" applyBorder="1" applyAlignment="1">
      <alignment vertical="center" wrapText="1"/>
    </xf>
    <xf numFmtId="166" fontId="0" fillId="0" borderId="5" xfId="0" applyNumberFormat="1" applyBorder="1" applyAlignment="1">
      <alignment vertical="center" wrapText="1"/>
    </xf>
    <xf numFmtId="166" fontId="0" fillId="0" borderId="6" xfId="0" applyNumberFormat="1" applyBorder="1" applyAlignment="1">
      <alignment vertical="center" wrapText="1"/>
    </xf>
    <xf numFmtId="166" fontId="0" fillId="0" borderId="7" xfId="0" applyNumberForma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168" fontId="0" fillId="0" borderId="1" xfId="0" applyNumberFormat="1" applyBorder="1" applyAlignment="1">
      <alignment vertical="center" wrapText="1"/>
    </xf>
    <xf numFmtId="168" fontId="13" fillId="0" borderId="1" xfId="0" applyNumberFormat="1" applyFont="1" applyBorder="1" applyAlignment="1">
      <alignment vertical="center" wrapText="1"/>
    </xf>
    <xf numFmtId="0" fontId="13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4" fontId="10" fillId="0" borderId="4" xfId="0" applyNumberFormat="1" applyFont="1" applyBorder="1" applyAlignment="1">
      <alignment vertical="center" wrapText="1"/>
    </xf>
    <xf numFmtId="0" fontId="0" fillId="0" borderId="8" xfId="0" applyBorder="1" applyAlignment="1">
      <alignment vertical="center" wrapText="1"/>
    </xf>
    <xf numFmtId="167" fontId="10" fillId="0" borderId="4" xfId="0" applyNumberFormat="1" applyFont="1" applyBorder="1" applyAlignment="1">
      <alignment vertical="center" wrapText="1"/>
    </xf>
    <xf numFmtId="0" fontId="5" fillId="0" borderId="2" xfId="0" applyFont="1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5" xfId="0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1"/>
  <sheetViews>
    <sheetView tabSelected="1" topLeftCell="A250" workbookViewId="0">
      <selection activeCell="I10" sqref="I10"/>
    </sheetView>
  </sheetViews>
  <sheetFormatPr defaultRowHeight="12.75" x14ac:dyDescent="0.2"/>
  <cols>
    <col min="1" max="1" width="11.7109375" customWidth="1"/>
    <col min="2" max="2" width="48.28515625" customWidth="1"/>
    <col min="5" max="5" width="10.42578125" customWidth="1"/>
    <col min="6" max="6" width="12.42578125" customWidth="1"/>
  </cols>
  <sheetData>
    <row r="1" spans="1:6" x14ac:dyDescent="0.2">
      <c r="A1" t="s">
        <v>1</v>
      </c>
    </row>
    <row r="2" spans="1:6" x14ac:dyDescent="0.2">
      <c r="A2" t="s">
        <v>1</v>
      </c>
    </row>
    <row r="3" spans="1:6" ht="15" x14ac:dyDescent="0.25">
      <c r="A3" s="1" t="s">
        <v>0</v>
      </c>
    </row>
    <row r="5" spans="1:6" x14ac:dyDescent="0.2">
      <c r="A5" t="s">
        <v>1</v>
      </c>
    </row>
    <row r="6" spans="1:6" ht="15" x14ac:dyDescent="0.25">
      <c r="A6" s="1" t="s">
        <v>576</v>
      </c>
    </row>
    <row r="7" spans="1:6" x14ac:dyDescent="0.2">
      <c r="A7" t="s">
        <v>1</v>
      </c>
    </row>
    <row r="8" spans="1:6" ht="25.5" x14ac:dyDescent="0.2">
      <c r="A8" s="4" t="s">
        <v>2</v>
      </c>
      <c r="B8" s="4" t="s">
        <v>3</v>
      </c>
      <c r="C8" s="5" t="s">
        <v>4</v>
      </c>
      <c r="D8" s="5" t="s">
        <v>5</v>
      </c>
      <c r="E8" s="5" t="s">
        <v>6</v>
      </c>
      <c r="F8" s="5" t="s">
        <v>7</v>
      </c>
    </row>
    <row r="9" spans="1:6" x14ac:dyDescent="0.2">
      <c r="A9" s="2" t="s">
        <v>1</v>
      </c>
      <c r="B9" s="2"/>
      <c r="C9" s="2"/>
      <c r="D9" s="2"/>
      <c r="E9" s="2"/>
      <c r="F9" s="2"/>
    </row>
    <row r="10" spans="1:6" x14ac:dyDescent="0.2">
      <c r="A10" s="7" t="s">
        <v>8</v>
      </c>
      <c r="B10" s="7" t="s">
        <v>9</v>
      </c>
      <c r="C10" s="7"/>
      <c r="D10" s="7"/>
      <c r="E10" s="8"/>
      <c r="F10" s="9">
        <f>F12+F26+F33+F47+F61+F77</f>
        <v>0</v>
      </c>
    </row>
    <row r="11" spans="1:6" x14ac:dyDescent="0.2">
      <c r="A11" s="2" t="s">
        <v>1</v>
      </c>
      <c r="B11" s="2"/>
      <c r="C11" s="2"/>
      <c r="D11" s="2"/>
      <c r="E11" s="3"/>
      <c r="F11" s="6"/>
    </row>
    <row r="12" spans="1:6" x14ac:dyDescent="0.2">
      <c r="A12" s="39" t="s">
        <v>10</v>
      </c>
      <c r="B12" s="39" t="s">
        <v>11</v>
      </c>
      <c r="C12" s="39"/>
      <c r="D12" s="39"/>
      <c r="E12" s="40"/>
      <c r="F12" s="41">
        <f>F13+F18+F23</f>
        <v>0</v>
      </c>
    </row>
    <row r="13" spans="1:6" x14ac:dyDescent="0.2">
      <c r="A13" s="42" t="s">
        <v>12</v>
      </c>
      <c r="B13" s="42" t="s">
        <v>13</v>
      </c>
      <c r="C13" s="42"/>
      <c r="D13" s="42"/>
      <c r="E13" s="43"/>
      <c r="F13" s="44">
        <f>SUM(F14:F17)</f>
        <v>0</v>
      </c>
    </row>
    <row r="14" spans="1:6" ht="25.5" x14ac:dyDescent="0.2">
      <c r="A14" s="2" t="s">
        <v>14</v>
      </c>
      <c r="B14" s="2" t="s">
        <v>15</v>
      </c>
      <c r="C14" s="2">
        <v>1</v>
      </c>
      <c r="D14" s="2" t="s">
        <v>16</v>
      </c>
      <c r="E14" s="3"/>
      <c r="F14" s="6">
        <f>C14*E14</f>
        <v>0</v>
      </c>
    </row>
    <row r="15" spans="1:6" x14ac:dyDescent="0.2">
      <c r="A15" s="2" t="s">
        <v>17</v>
      </c>
      <c r="B15" s="2" t="s">
        <v>18</v>
      </c>
      <c r="C15" s="2">
        <v>1</v>
      </c>
      <c r="D15" s="2" t="s">
        <v>16</v>
      </c>
      <c r="E15" s="3"/>
      <c r="F15" s="6">
        <f>C15*E15</f>
        <v>0</v>
      </c>
    </row>
    <row r="16" spans="1:6" x14ac:dyDescent="0.2">
      <c r="A16" s="2" t="s">
        <v>19</v>
      </c>
      <c r="B16" s="2" t="s">
        <v>20</v>
      </c>
      <c r="C16" s="2">
        <v>3</v>
      </c>
      <c r="D16" s="2" t="s">
        <v>21</v>
      </c>
      <c r="E16" s="3"/>
      <c r="F16" s="6">
        <f>C16*E16</f>
        <v>0</v>
      </c>
    </row>
    <row r="17" spans="1:6" x14ac:dyDescent="0.2">
      <c r="A17" s="2" t="s">
        <v>22</v>
      </c>
      <c r="B17" s="2" t="s">
        <v>23</v>
      </c>
      <c r="C17" s="2">
        <v>1</v>
      </c>
      <c r="D17" s="2" t="s">
        <v>16</v>
      </c>
      <c r="E17" s="3"/>
      <c r="F17" s="6">
        <f>C17*E17</f>
        <v>0</v>
      </c>
    </row>
    <row r="18" spans="1:6" x14ac:dyDescent="0.2">
      <c r="A18" s="42" t="s">
        <v>24</v>
      </c>
      <c r="B18" s="42" t="s">
        <v>25</v>
      </c>
      <c r="C18" s="42"/>
      <c r="D18" s="42"/>
      <c r="E18" s="43"/>
      <c r="F18" s="44">
        <f>SUM(F19:F22)</f>
        <v>0</v>
      </c>
    </row>
    <row r="19" spans="1:6" ht="38.25" x14ac:dyDescent="0.2">
      <c r="A19" s="2" t="s">
        <v>26</v>
      </c>
      <c r="B19" s="2" t="s">
        <v>27</v>
      </c>
      <c r="C19" s="2">
        <v>1</v>
      </c>
      <c r="D19" s="2" t="s">
        <v>16</v>
      </c>
      <c r="E19" s="3"/>
      <c r="F19" s="6">
        <f>C19*E19</f>
        <v>0</v>
      </c>
    </row>
    <row r="20" spans="1:6" x14ac:dyDescent="0.2">
      <c r="A20" s="2" t="s">
        <v>28</v>
      </c>
      <c r="B20" s="2" t="s">
        <v>29</v>
      </c>
      <c r="C20" s="2">
        <v>7.8</v>
      </c>
      <c r="D20" s="2" t="s">
        <v>30</v>
      </c>
      <c r="E20" s="3"/>
      <c r="F20" s="6">
        <f>C20*E20</f>
        <v>0</v>
      </c>
    </row>
    <row r="21" spans="1:6" x14ac:dyDescent="0.2">
      <c r="A21" s="2" t="s">
        <v>31</v>
      </c>
      <c r="B21" s="2" t="s">
        <v>32</v>
      </c>
      <c r="C21" s="53">
        <v>64</v>
      </c>
      <c r="D21" s="2" t="s">
        <v>30</v>
      </c>
      <c r="E21" s="3"/>
      <c r="F21" s="6">
        <f>C21*E21</f>
        <v>0</v>
      </c>
    </row>
    <row r="22" spans="1:6" ht="25.5" x14ac:dyDescent="0.2">
      <c r="A22" s="2" t="s">
        <v>33</v>
      </c>
      <c r="B22" s="2" t="s">
        <v>34</v>
      </c>
      <c r="C22" s="2">
        <v>11.8</v>
      </c>
      <c r="D22" s="2" t="s">
        <v>30</v>
      </c>
      <c r="E22" s="3"/>
      <c r="F22" s="6">
        <f>C22*E22</f>
        <v>0</v>
      </c>
    </row>
    <row r="23" spans="1:6" ht="25.5" x14ac:dyDescent="0.2">
      <c r="A23" s="42" t="s">
        <v>35</v>
      </c>
      <c r="B23" s="42" t="s">
        <v>36</v>
      </c>
      <c r="C23" s="42"/>
      <c r="D23" s="42"/>
      <c r="E23" s="43"/>
      <c r="F23" s="44">
        <f>F24</f>
        <v>0</v>
      </c>
    </row>
    <row r="24" spans="1:6" x14ac:dyDescent="0.2">
      <c r="A24" s="2" t="s">
        <v>37</v>
      </c>
      <c r="B24" s="2" t="s">
        <v>38</v>
      </c>
      <c r="C24" s="2">
        <v>1</v>
      </c>
      <c r="D24" s="2" t="s">
        <v>16</v>
      </c>
      <c r="E24" s="3"/>
      <c r="F24" s="6">
        <f>C24*E24</f>
        <v>0</v>
      </c>
    </row>
    <row r="25" spans="1:6" x14ac:dyDescent="0.2">
      <c r="A25" s="2" t="s">
        <v>1</v>
      </c>
      <c r="B25" s="2"/>
      <c r="C25" s="2"/>
      <c r="D25" s="2"/>
      <c r="E25" s="3"/>
      <c r="F25" s="6"/>
    </row>
    <row r="26" spans="1:6" x14ac:dyDescent="0.2">
      <c r="A26" s="39" t="s">
        <v>39</v>
      </c>
      <c r="B26" s="39" t="s">
        <v>40</v>
      </c>
      <c r="C26" s="39"/>
      <c r="D26" s="39"/>
      <c r="E26" s="40"/>
      <c r="F26" s="41">
        <f>F27+F29</f>
        <v>0</v>
      </c>
    </row>
    <row r="27" spans="1:6" x14ac:dyDescent="0.2">
      <c r="A27" s="42" t="s">
        <v>41</v>
      </c>
      <c r="B27" s="42" t="s">
        <v>42</v>
      </c>
      <c r="C27" s="42"/>
      <c r="D27" s="42"/>
      <c r="E27" s="43"/>
      <c r="F27" s="44">
        <f>F28</f>
        <v>0</v>
      </c>
    </row>
    <row r="28" spans="1:6" x14ac:dyDescent="0.2">
      <c r="A28" s="2" t="s">
        <v>43</v>
      </c>
      <c r="B28" s="2" t="s">
        <v>532</v>
      </c>
      <c r="C28" s="2">
        <v>248.1</v>
      </c>
      <c r="D28" s="2" t="s">
        <v>44</v>
      </c>
      <c r="E28" s="3"/>
      <c r="F28" s="6">
        <f>C28*E28</f>
        <v>0</v>
      </c>
    </row>
    <row r="29" spans="1:6" x14ac:dyDescent="0.2">
      <c r="A29" s="42" t="s">
        <v>45</v>
      </c>
      <c r="B29" s="42" t="s">
        <v>46</v>
      </c>
      <c r="C29" s="42"/>
      <c r="D29" s="42"/>
      <c r="E29" s="43"/>
      <c r="F29" s="44">
        <f>SUM(F30:F31)</f>
        <v>0</v>
      </c>
    </row>
    <row r="30" spans="1:6" ht="25.5" x14ac:dyDescent="0.2">
      <c r="A30" s="2" t="s">
        <v>47</v>
      </c>
      <c r="B30" s="2" t="s">
        <v>533</v>
      </c>
      <c r="C30" s="2">
        <v>108.9</v>
      </c>
      <c r="D30" s="2" t="s">
        <v>44</v>
      </c>
      <c r="E30" s="3"/>
      <c r="F30" s="6">
        <f>C30*E30</f>
        <v>0</v>
      </c>
    </row>
    <row r="31" spans="1:6" x14ac:dyDescent="0.2">
      <c r="A31" s="2" t="s">
        <v>48</v>
      </c>
      <c r="B31" s="2" t="s">
        <v>49</v>
      </c>
      <c r="C31" s="2">
        <v>158.1</v>
      </c>
      <c r="D31" s="2" t="s">
        <v>44</v>
      </c>
      <c r="E31" s="3"/>
      <c r="F31" s="6">
        <f>C31*E31</f>
        <v>0</v>
      </c>
    </row>
    <row r="32" spans="1:6" x14ac:dyDescent="0.2">
      <c r="A32" s="2" t="s">
        <v>1</v>
      </c>
      <c r="B32" s="2"/>
      <c r="C32" s="2"/>
      <c r="D32" s="2"/>
      <c r="E32" s="3"/>
      <c r="F32" s="6"/>
    </row>
    <row r="33" spans="1:6" x14ac:dyDescent="0.2">
      <c r="A33" s="39" t="s">
        <v>50</v>
      </c>
      <c r="B33" s="39" t="s">
        <v>51</v>
      </c>
      <c r="C33" s="39"/>
      <c r="D33" s="39"/>
      <c r="E33" s="40"/>
      <c r="F33" s="41">
        <f>F34+F36+F39</f>
        <v>0</v>
      </c>
    </row>
    <row r="34" spans="1:6" x14ac:dyDescent="0.2">
      <c r="A34" s="42" t="s">
        <v>52</v>
      </c>
      <c r="B34" s="42" t="s">
        <v>53</v>
      </c>
      <c r="C34" s="42"/>
      <c r="D34" s="42"/>
      <c r="E34" s="43"/>
      <c r="F34" s="44">
        <f>F35</f>
        <v>0</v>
      </c>
    </row>
    <row r="35" spans="1:6" ht="25.5" x14ac:dyDescent="0.2">
      <c r="A35" s="2" t="s">
        <v>54</v>
      </c>
      <c r="B35" s="2" t="s">
        <v>55</v>
      </c>
      <c r="C35" s="2">
        <v>17.7</v>
      </c>
      <c r="D35" s="2" t="s">
        <v>56</v>
      </c>
      <c r="E35" s="3"/>
      <c r="F35" s="6">
        <f>C35*E35</f>
        <v>0</v>
      </c>
    </row>
    <row r="36" spans="1:6" x14ac:dyDescent="0.2">
      <c r="A36" s="42" t="s">
        <v>57</v>
      </c>
      <c r="B36" s="42" t="s">
        <v>58</v>
      </c>
      <c r="C36" s="42"/>
      <c r="D36" s="42"/>
      <c r="E36" s="43"/>
      <c r="F36" s="44">
        <f>SUM(F37:F38)</f>
        <v>0</v>
      </c>
    </row>
    <row r="37" spans="1:6" ht="25.5" x14ac:dyDescent="0.2">
      <c r="A37" s="2" t="s">
        <v>59</v>
      </c>
      <c r="B37" s="2" t="s">
        <v>60</v>
      </c>
      <c r="C37" s="2">
        <v>1.9</v>
      </c>
      <c r="D37" s="2" t="s">
        <v>44</v>
      </c>
      <c r="E37" s="3"/>
      <c r="F37" s="6">
        <f>C37*E37</f>
        <v>0</v>
      </c>
    </row>
    <row r="38" spans="1:6" x14ac:dyDescent="0.2">
      <c r="A38" s="2" t="s">
        <v>61</v>
      </c>
      <c r="B38" s="2" t="s">
        <v>62</v>
      </c>
      <c r="C38" s="2">
        <v>6.7</v>
      </c>
      <c r="D38" s="2" t="s">
        <v>56</v>
      </c>
      <c r="E38" s="3"/>
      <c r="F38" s="6">
        <f>C38*E38</f>
        <v>0</v>
      </c>
    </row>
    <row r="39" spans="1:6" x14ac:dyDescent="0.2">
      <c r="A39" s="42" t="s">
        <v>63</v>
      </c>
      <c r="B39" s="42" t="s">
        <v>64</v>
      </c>
      <c r="C39" s="42"/>
      <c r="D39" s="42"/>
      <c r="E39" s="43"/>
      <c r="F39" s="44">
        <f>SUM(F40:F45)</f>
        <v>0</v>
      </c>
    </row>
    <row r="40" spans="1:6" ht="25.5" x14ac:dyDescent="0.2">
      <c r="A40" s="2" t="s">
        <v>65</v>
      </c>
      <c r="B40" s="2" t="s">
        <v>66</v>
      </c>
      <c r="C40" s="53">
        <v>66</v>
      </c>
      <c r="D40" s="2" t="s">
        <v>67</v>
      </c>
      <c r="E40" s="3"/>
      <c r="F40" s="6">
        <f t="shared" ref="F40:F45" si="0">C40*E40</f>
        <v>0</v>
      </c>
    </row>
    <row r="41" spans="1:6" x14ac:dyDescent="0.2">
      <c r="A41" s="2" t="s">
        <v>68</v>
      </c>
      <c r="B41" s="2" t="s">
        <v>69</v>
      </c>
      <c r="C41" s="2">
        <v>6.6</v>
      </c>
      <c r="D41" s="2" t="s">
        <v>30</v>
      </c>
      <c r="E41" s="3"/>
      <c r="F41" s="6">
        <f t="shared" si="0"/>
        <v>0</v>
      </c>
    </row>
    <row r="42" spans="1:6" x14ac:dyDescent="0.2">
      <c r="A42" s="2" t="s">
        <v>70</v>
      </c>
      <c r="B42" s="2" t="s">
        <v>71</v>
      </c>
      <c r="C42" s="2">
        <v>6.1</v>
      </c>
      <c r="D42" s="2" t="s">
        <v>30</v>
      </c>
      <c r="E42" s="3"/>
      <c r="F42" s="6">
        <f t="shared" si="0"/>
        <v>0</v>
      </c>
    </row>
    <row r="43" spans="1:6" x14ac:dyDescent="0.2">
      <c r="A43" s="2" t="s">
        <v>72</v>
      </c>
      <c r="B43" s="2" t="s">
        <v>73</v>
      </c>
      <c r="C43" s="2">
        <v>15.2</v>
      </c>
      <c r="D43" s="2" t="s">
        <v>30</v>
      </c>
      <c r="E43" s="3"/>
      <c r="F43" s="6">
        <f t="shared" si="0"/>
        <v>0</v>
      </c>
    </row>
    <row r="44" spans="1:6" x14ac:dyDescent="0.2">
      <c r="A44" s="2" t="s">
        <v>74</v>
      </c>
      <c r="B44" s="2" t="s">
        <v>75</v>
      </c>
      <c r="C44" s="2">
        <v>6.2</v>
      </c>
      <c r="D44" s="2" t="s">
        <v>56</v>
      </c>
      <c r="E44" s="3"/>
      <c r="F44" s="6">
        <f t="shared" si="0"/>
        <v>0</v>
      </c>
    </row>
    <row r="45" spans="1:6" x14ac:dyDescent="0.2">
      <c r="A45" s="2" t="s">
        <v>76</v>
      </c>
      <c r="B45" s="52" t="s">
        <v>528</v>
      </c>
      <c r="C45" s="2">
        <v>6.9</v>
      </c>
      <c r="D45" s="2" t="s">
        <v>56</v>
      </c>
      <c r="E45" s="3"/>
      <c r="F45" s="6">
        <f t="shared" si="0"/>
        <v>0</v>
      </c>
    </row>
    <row r="46" spans="1:6" x14ac:dyDescent="0.2">
      <c r="A46" s="2" t="s">
        <v>1</v>
      </c>
      <c r="B46" s="2"/>
      <c r="C46" s="2"/>
      <c r="D46" s="2"/>
      <c r="E46" s="3"/>
      <c r="F46" s="6"/>
    </row>
    <row r="47" spans="1:6" x14ac:dyDescent="0.2">
      <c r="A47" s="39" t="s">
        <v>77</v>
      </c>
      <c r="B47" s="39" t="s">
        <v>78</v>
      </c>
      <c r="C47" s="39"/>
      <c r="D47" s="39"/>
      <c r="E47" s="40"/>
      <c r="F47" s="41">
        <f>F48+F50+F52+F54+F56+F58</f>
        <v>0</v>
      </c>
    </row>
    <row r="48" spans="1:6" x14ac:dyDescent="0.2">
      <c r="A48" s="42" t="s">
        <v>79</v>
      </c>
      <c r="B48" s="42" t="s">
        <v>80</v>
      </c>
      <c r="C48" s="42"/>
      <c r="D48" s="42"/>
      <c r="E48" s="43"/>
      <c r="F48" s="44">
        <f>F49</f>
        <v>0</v>
      </c>
    </row>
    <row r="49" spans="1:6" ht="25.5" x14ac:dyDescent="0.2">
      <c r="A49" s="2" t="s">
        <v>81</v>
      </c>
      <c r="B49" s="2" t="s">
        <v>82</v>
      </c>
      <c r="C49" s="2">
        <v>1</v>
      </c>
      <c r="D49" s="2" t="s">
        <v>16</v>
      </c>
      <c r="E49" s="3"/>
      <c r="F49" s="6">
        <f>C49*E49</f>
        <v>0</v>
      </c>
    </row>
    <row r="50" spans="1:6" x14ac:dyDescent="0.2">
      <c r="A50" s="42" t="s">
        <v>83</v>
      </c>
      <c r="B50" s="42" t="s">
        <v>84</v>
      </c>
      <c r="C50" s="42"/>
      <c r="D50" s="42"/>
      <c r="E50" s="43"/>
      <c r="F50" s="44">
        <f>F51</f>
        <v>0</v>
      </c>
    </row>
    <row r="51" spans="1:6" ht="25.5" x14ac:dyDescent="0.2">
      <c r="A51" s="2" t="s">
        <v>85</v>
      </c>
      <c r="B51" s="2" t="s">
        <v>86</v>
      </c>
      <c r="C51" s="53">
        <v>19</v>
      </c>
      <c r="D51" s="2" t="s">
        <v>30</v>
      </c>
      <c r="E51" s="3"/>
      <c r="F51" s="6">
        <f>C51*E51</f>
        <v>0</v>
      </c>
    </row>
    <row r="52" spans="1:6" x14ac:dyDescent="0.2">
      <c r="A52" s="42" t="s">
        <v>87</v>
      </c>
      <c r="B52" s="42" t="s">
        <v>88</v>
      </c>
      <c r="C52" s="42"/>
      <c r="D52" s="42"/>
      <c r="E52" s="43"/>
      <c r="F52" s="44">
        <f>F53</f>
        <v>0</v>
      </c>
    </row>
    <row r="53" spans="1:6" x14ac:dyDescent="0.2">
      <c r="A53" s="2" t="s">
        <v>89</v>
      </c>
      <c r="B53" s="2" t="s">
        <v>90</v>
      </c>
      <c r="C53" s="2">
        <v>25.4</v>
      </c>
      <c r="D53" s="2" t="s">
        <v>30</v>
      </c>
      <c r="E53" s="3"/>
      <c r="F53" s="6">
        <f>C53*E53</f>
        <v>0</v>
      </c>
    </row>
    <row r="54" spans="1:6" x14ac:dyDescent="0.2">
      <c r="A54" s="42" t="s">
        <v>91</v>
      </c>
      <c r="B54" s="42" t="s">
        <v>92</v>
      </c>
      <c r="C54" s="42"/>
      <c r="D54" s="42"/>
      <c r="E54" s="43"/>
      <c r="F54" s="44">
        <f>F55</f>
        <v>0</v>
      </c>
    </row>
    <row r="55" spans="1:6" x14ac:dyDescent="0.2">
      <c r="A55" s="2" t="s">
        <v>93</v>
      </c>
      <c r="B55" s="2" t="s">
        <v>94</v>
      </c>
      <c r="C55" s="2">
        <v>1</v>
      </c>
      <c r="D55" s="2" t="s">
        <v>16</v>
      </c>
      <c r="E55" s="3"/>
      <c r="F55" s="6">
        <f>C55*E55</f>
        <v>0</v>
      </c>
    </row>
    <row r="56" spans="1:6" x14ac:dyDescent="0.2">
      <c r="A56" s="42" t="s">
        <v>95</v>
      </c>
      <c r="B56" s="42" t="s">
        <v>96</v>
      </c>
      <c r="C56" s="42"/>
      <c r="D56" s="42"/>
      <c r="E56" s="43"/>
      <c r="F56" s="44">
        <f>F57</f>
        <v>0</v>
      </c>
    </row>
    <row r="57" spans="1:6" ht="25.5" x14ac:dyDescent="0.2">
      <c r="A57" s="2" t="s">
        <v>97</v>
      </c>
      <c r="B57" s="2" t="s">
        <v>98</v>
      </c>
      <c r="C57" s="2">
        <v>1</v>
      </c>
      <c r="D57" s="2" t="s">
        <v>16</v>
      </c>
      <c r="E57" s="3"/>
      <c r="F57" s="6">
        <f>C57*E57</f>
        <v>0</v>
      </c>
    </row>
    <row r="58" spans="1:6" x14ac:dyDescent="0.2">
      <c r="A58" s="55">
        <v>158</v>
      </c>
      <c r="B58" s="42" t="s">
        <v>578</v>
      </c>
      <c r="C58" s="42"/>
      <c r="D58" s="42"/>
      <c r="E58" s="43"/>
      <c r="F58" s="44">
        <f>F59</f>
        <v>0</v>
      </c>
    </row>
    <row r="59" spans="1:6" ht="25.5" x14ac:dyDescent="0.2">
      <c r="A59" s="56">
        <v>1580000001</v>
      </c>
      <c r="B59" s="2" t="s">
        <v>579</v>
      </c>
      <c r="C59" s="2">
        <v>1</v>
      </c>
      <c r="D59" s="2" t="s">
        <v>16</v>
      </c>
      <c r="E59" s="3"/>
      <c r="F59" s="6">
        <f>C59*E59</f>
        <v>0</v>
      </c>
    </row>
    <row r="60" spans="1:6" x14ac:dyDescent="0.2">
      <c r="A60" s="2" t="s">
        <v>1</v>
      </c>
      <c r="B60" s="2"/>
      <c r="C60" s="2"/>
      <c r="D60" s="2"/>
      <c r="E60" s="3"/>
      <c r="F60" s="6"/>
    </row>
    <row r="61" spans="1:6" x14ac:dyDescent="0.2">
      <c r="A61" s="39" t="s">
        <v>99</v>
      </c>
      <c r="B61" s="39" t="s">
        <v>100</v>
      </c>
      <c r="C61" s="39"/>
      <c r="D61" s="39"/>
      <c r="E61" s="40"/>
      <c r="F61" s="41">
        <f>F62+F64+F68+F71+F73</f>
        <v>0</v>
      </c>
    </row>
    <row r="62" spans="1:6" x14ac:dyDescent="0.2">
      <c r="A62" s="42" t="s">
        <v>101</v>
      </c>
      <c r="B62" s="42" t="s">
        <v>102</v>
      </c>
      <c r="C62" s="42"/>
      <c r="D62" s="42"/>
      <c r="E62" s="43"/>
      <c r="F62" s="44">
        <f>F63</f>
        <v>0</v>
      </c>
    </row>
    <row r="63" spans="1:6" x14ac:dyDescent="0.2">
      <c r="A63" s="2" t="s">
        <v>103</v>
      </c>
      <c r="B63" s="2" t="s">
        <v>104</v>
      </c>
      <c r="C63" s="53">
        <v>450</v>
      </c>
      <c r="D63" s="2" t="s">
        <v>56</v>
      </c>
      <c r="E63" s="3"/>
      <c r="F63" s="6">
        <f>C63*E63</f>
        <v>0</v>
      </c>
    </row>
    <row r="64" spans="1:6" x14ac:dyDescent="0.2">
      <c r="A64" s="42" t="s">
        <v>105</v>
      </c>
      <c r="B64" s="42" t="s">
        <v>106</v>
      </c>
      <c r="C64" s="42"/>
      <c r="D64" s="42"/>
      <c r="E64" s="43"/>
      <c r="F64" s="44">
        <f>SUM(F65:F67)</f>
        <v>0</v>
      </c>
    </row>
    <row r="65" spans="1:6" ht="25.5" x14ac:dyDescent="0.2">
      <c r="A65" s="2" t="s">
        <v>107</v>
      </c>
      <c r="B65" s="2" t="s">
        <v>108</v>
      </c>
      <c r="C65" s="2">
        <v>42.4</v>
      </c>
      <c r="D65" s="2" t="s">
        <v>44</v>
      </c>
      <c r="E65" s="3"/>
      <c r="F65" s="6">
        <f>C65*E65</f>
        <v>0</v>
      </c>
    </row>
    <row r="66" spans="1:6" ht="25.5" x14ac:dyDescent="0.2">
      <c r="A66" s="2" t="s">
        <v>109</v>
      </c>
      <c r="B66" s="2" t="s">
        <v>110</v>
      </c>
      <c r="C66" s="53">
        <v>10</v>
      </c>
      <c r="D66" s="2" t="s">
        <v>44</v>
      </c>
      <c r="E66" s="3"/>
      <c r="F66" s="6">
        <f>C66*E66</f>
        <v>0</v>
      </c>
    </row>
    <row r="67" spans="1:6" ht="25.5" x14ac:dyDescent="0.2">
      <c r="A67" s="2" t="s">
        <v>111</v>
      </c>
      <c r="B67" s="2" t="s">
        <v>112</v>
      </c>
      <c r="C67" s="2">
        <v>29.5</v>
      </c>
      <c r="D67" s="2" t="s">
        <v>44</v>
      </c>
      <c r="E67" s="3"/>
      <c r="F67" s="6">
        <f>C67*E67</f>
        <v>0</v>
      </c>
    </row>
    <row r="68" spans="1:6" x14ac:dyDescent="0.2">
      <c r="A68" s="42" t="s">
        <v>113</v>
      </c>
      <c r="B68" s="42" t="s">
        <v>114</v>
      </c>
      <c r="C68" s="42"/>
      <c r="D68" s="42"/>
      <c r="E68" s="43"/>
      <c r="F68" s="44">
        <f>SUM(F69:F70)</f>
        <v>0</v>
      </c>
    </row>
    <row r="69" spans="1:6" x14ac:dyDescent="0.2">
      <c r="A69" s="2" t="s">
        <v>115</v>
      </c>
      <c r="B69" s="2" t="s">
        <v>116</v>
      </c>
      <c r="C69" s="2">
        <v>11.8</v>
      </c>
      <c r="D69" s="2" t="s">
        <v>56</v>
      </c>
      <c r="E69" s="3"/>
      <c r="F69" s="6">
        <f>C69*E69</f>
        <v>0</v>
      </c>
    </row>
    <row r="70" spans="1:6" x14ac:dyDescent="0.2">
      <c r="A70" s="2" t="s">
        <v>117</v>
      </c>
      <c r="B70" s="2" t="s">
        <v>535</v>
      </c>
      <c r="C70" s="2">
        <v>16.8</v>
      </c>
      <c r="D70" s="2" t="s">
        <v>56</v>
      </c>
      <c r="E70" s="3"/>
      <c r="F70" s="6">
        <f>C70*E70</f>
        <v>0</v>
      </c>
    </row>
    <row r="71" spans="1:6" x14ac:dyDescent="0.2">
      <c r="A71" s="42" t="s">
        <v>118</v>
      </c>
      <c r="B71" s="42" t="s">
        <v>119</v>
      </c>
      <c r="C71" s="42"/>
      <c r="D71" s="42"/>
      <c r="E71" s="43"/>
      <c r="F71" s="44">
        <f>F72</f>
        <v>0</v>
      </c>
    </row>
    <row r="72" spans="1:6" ht="25.5" x14ac:dyDescent="0.2">
      <c r="A72" s="2" t="s">
        <v>120</v>
      </c>
      <c r="B72" s="2" t="s">
        <v>534</v>
      </c>
      <c r="C72" s="2">
        <v>89.2</v>
      </c>
      <c r="D72" s="2" t="s">
        <v>56</v>
      </c>
      <c r="E72" s="3"/>
      <c r="F72" s="6">
        <f>C72*E72</f>
        <v>0</v>
      </c>
    </row>
    <row r="73" spans="1:6" x14ac:dyDescent="0.2">
      <c r="A73" s="42" t="s">
        <v>121</v>
      </c>
      <c r="B73" s="42" t="s">
        <v>122</v>
      </c>
      <c r="C73" s="42"/>
      <c r="D73" s="42"/>
      <c r="E73" s="43"/>
      <c r="F73" s="44">
        <f>SUM(F74:F75)</f>
        <v>0</v>
      </c>
    </row>
    <row r="74" spans="1:6" x14ac:dyDescent="0.2">
      <c r="A74" s="2" t="s">
        <v>123</v>
      </c>
      <c r="B74" s="2" t="s">
        <v>124</v>
      </c>
      <c r="C74" s="2">
        <v>19.899999999999999</v>
      </c>
      <c r="D74" s="2" t="s">
        <v>30</v>
      </c>
      <c r="E74" s="3"/>
      <c r="F74" s="6">
        <f>C74*E74</f>
        <v>0</v>
      </c>
    </row>
    <row r="75" spans="1:6" x14ac:dyDescent="0.2">
      <c r="A75" s="2" t="s">
        <v>125</v>
      </c>
      <c r="B75" s="2" t="s">
        <v>126</v>
      </c>
      <c r="C75" s="2">
        <v>26.8</v>
      </c>
      <c r="D75" s="2" t="s">
        <v>30</v>
      </c>
      <c r="E75" s="3"/>
      <c r="F75" s="6">
        <f>C75*E75</f>
        <v>0</v>
      </c>
    </row>
    <row r="76" spans="1:6" x14ac:dyDescent="0.2">
      <c r="A76" s="2" t="s">
        <v>1</v>
      </c>
      <c r="B76" s="2"/>
      <c r="C76" s="2"/>
      <c r="D76" s="2"/>
      <c r="E76" s="3"/>
      <c r="F76" s="6"/>
    </row>
    <row r="77" spans="1:6" x14ac:dyDescent="0.2">
      <c r="A77" s="39" t="s">
        <v>127</v>
      </c>
      <c r="B77" s="39" t="s">
        <v>128</v>
      </c>
      <c r="C77" s="39"/>
      <c r="D77" s="39"/>
      <c r="E77" s="40"/>
      <c r="F77" s="41">
        <f>F78</f>
        <v>0</v>
      </c>
    </row>
    <row r="78" spans="1:6" x14ac:dyDescent="0.2">
      <c r="A78" s="42" t="s">
        <v>129</v>
      </c>
      <c r="B78" s="42" t="s">
        <v>130</v>
      </c>
      <c r="C78" s="42"/>
      <c r="D78" s="42"/>
      <c r="E78" s="43"/>
      <c r="F78" s="44">
        <f>SUM(F79:F82)</f>
        <v>0</v>
      </c>
    </row>
    <row r="79" spans="1:6" x14ac:dyDescent="0.2">
      <c r="A79" s="2" t="s">
        <v>131</v>
      </c>
      <c r="B79" s="2" t="s">
        <v>132</v>
      </c>
      <c r="C79" s="53">
        <v>73</v>
      </c>
      <c r="D79" s="2" t="s">
        <v>30</v>
      </c>
      <c r="E79" s="3"/>
      <c r="F79" s="6">
        <f>C79*E79</f>
        <v>0</v>
      </c>
    </row>
    <row r="80" spans="1:6" x14ac:dyDescent="0.2">
      <c r="A80" s="2" t="s">
        <v>133</v>
      </c>
      <c r="B80" s="2" t="s">
        <v>134</v>
      </c>
      <c r="C80" s="2">
        <v>59.4</v>
      </c>
      <c r="D80" s="2" t="s">
        <v>30</v>
      </c>
      <c r="E80" s="3"/>
      <c r="F80" s="6">
        <f>C80*E80</f>
        <v>0</v>
      </c>
    </row>
    <row r="81" spans="1:6" ht="25.5" x14ac:dyDescent="0.2">
      <c r="A81" s="2" t="s">
        <v>135</v>
      </c>
      <c r="B81" s="2" t="s">
        <v>136</v>
      </c>
      <c r="C81" s="2">
        <v>1</v>
      </c>
      <c r="D81" s="2" t="s">
        <v>16</v>
      </c>
      <c r="E81" s="3"/>
      <c r="F81" s="6">
        <f>C81*E81</f>
        <v>0</v>
      </c>
    </row>
    <row r="82" spans="1:6" ht="25.5" x14ac:dyDescent="0.2">
      <c r="A82" s="2" t="s">
        <v>137</v>
      </c>
      <c r="B82" s="2" t="s">
        <v>536</v>
      </c>
      <c r="C82" s="2">
        <v>1</v>
      </c>
      <c r="D82" s="2" t="s">
        <v>16</v>
      </c>
      <c r="E82" s="3"/>
      <c r="F82" s="6">
        <f>C82*E82</f>
        <v>0</v>
      </c>
    </row>
    <row r="83" spans="1:6" x14ac:dyDescent="0.2">
      <c r="A83" s="2" t="s">
        <v>1</v>
      </c>
      <c r="B83" s="2"/>
      <c r="C83" s="2"/>
      <c r="D83" s="2"/>
      <c r="E83" s="3"/>
      <c r="F83" s="6"/>
    </row>
    <row r="84" spans="1:6" x14ac:dyDescent="0.2">
      <c r="A84" s="7" t="s">
        <v>138</v>
      </c>
      <c r="B84" s="7" t="s">
        <v>139</v>
      </c>
      <c r="C84" s="7"/>
      <c r="D84" s="7"/>
      <c r="E84" s="8"/>
      <c r="F84" s="9">
        <f>F86+F93+F103</f>
        <v>0</v>
      </c>
    </row>
    <row r="85" spans="1:6" x14ac:dyDescent="0.2">
      <c r="A85" s="2" t="s">
        <v>1</v>
      </c>
      <c r="B85" s="2"/>
      <c r="C85" s="2"/>
      <c r="D85" s="2"/>
      <c r="E85" s="3"/>
      <c r="F85" s="6"/>
    </row>
    <row r="86" spans="1:6" x14ac:dyDescent="0.2">
      <c r="A86" s="39" t="s">
        <v>140</v>
      </c>
      <c r="B86" s="39" t="s">
        <v>141</v>
      </c>
      <c r="C86" s="39"/>
      <c r="D86" s="39"/>
      <c r="E86" s="40"/>
      <c r="F86" s="41">
        <f>F87+F89</f>
        <v>0</v>
      </c>
    </row>
    <row r="87" spans="1:6" x14ac:dyDescent="0.2">
      <c r="A87" s="42" t="s">
        <v>142</v>
      </c>
      <c r="B87" s="42" t="s">
        <v>143</v>
      </c>
      <c r="C87" s="42"/>
      <c r="D87" s="42"/>
      <c r="E87" s="43"/>
      <c r="F87" s="44">
        <f>F88</f>
        <v>0</v>
      </c>
    </row>
    <row r="88" spans="1:6" x14ac:dyDescent="0.2">
      <c r="A88" s="2" t="s">
        <v>144</v>
      </c>
      <c r="B88" s="2" t="s">
        <v>145</v>
      </c>
      <c r="C88" s="2">
        <v>6.2</v>
      </c>
      <c r="D88" s="2" t="s">
        <v>44</v>
      </c>
      <c r="E88" s="3"/>
      <c r="F88" s="6">
        <f>C88*E88</f>
        <v>0</v>
      </c>
    </row>
    <row r="89" spans="1:6" x14ac:dyDescent="0.2">
      <c r="A89" s="42" t="s">
        <v>146</v>
      </c>
      <c r="B89" s="42" t="s">
        <v>147</v>
      </c>
      <c r="C89" s="42"/>
      <c r="D89" s="42"/>
      <c r="E89" s="43"/>
      <c r="F89" s="44">
        <f>SUM(F90:F91)</f>
        <v>0</v>
      </c>
    </row>
    <row r="90" spans="1:6" ht="38.25" x14ac:dyDescent="0.2">
      <c r="A90" s="2" t="s">
        <v>148</v>
      </c>
      <c r="B90" s="2" t="s">
        <v>149</v>
      </c>
      <c r="C90" s="2">
        <v>9.1999999999999993</v>
      </c>
      <c r="D90" s="2" t="s">
        <v>44</v>
      </c>
      <c r="E90" s="3"/>
      <c r="F90" s="6">
        <f>C90*E90</f>
        <v>0</v>
      </c>
    </row>
    <row r="91" spans="1:6" x14ac:dyDescent="0.2">
      <c r="A91" s="2" t="s">
        <v>150</v>
      </c>
      <c r="B91" s="2" t="s">
        <v>537</v>
      </c>
      <c r="C91" s="2">
        <v>0.36</v>
      </c>
      <c r="D91" s="2" t="s">
        <v>44</v>
      </c>
      <c r="E91" s="3"/>
      <c r="F91" s="6">
        <f>C91*E91</f>
        <v>0</v>
      </c>
    </row>
    <row r="92" spans="1:6" x14ac:dyDescent="0.2">
      <c r="A92" s="2" t="s">
        <v>1</v>
      </c>
      <c r="B92" s="2"/>
      <c r="C92" s="2"/>
      <c r="D92" s="2"/>
      <c r="E92" s="3"/>
      <c r="F92" s="6"/>
    </row>
    <row r="93" spans="1:6" x14ac:dyDescent="0.2">
      <c r="A93" s="39" t="s">
        <v>151</v>
      </c>
      <c r="B93" s="39" t="s">
        <v>152</v>
      </c>
      <c r="C93" s="39"/>
      <c r="D93" s="39"/>
      <c r="E93" s="40"/>
      <c r="F93" s="41">
        <f>F94+F98</f>
        <v>0</v>
      </c>
    </row>
    <row r="94" spans="1:6" x14ac:dyDescent="0.2">
      <c r="A94" s="42" t="s">
        <v>153</v>
      </c>
      <c r="B94" s="42" t="s">
        <v>154</v>
      </c>
      <c r="C94" s="42"/>
      <c r="D94" s="42"/>
      <c r="E94" s="43"/>
      <c r="F94" s="44">
        <f>SUM(F95:F97)</f>
        <v>0</v>
      </c>
    </row>
    <row r="95" spans="1:6" ht="25.5" x14ac:dyDescent="0.2">
      <c r="A95" s="2" t="s">
        <v>155</v>
      </c>
      <c r="B95" s="2" t="s">
        <v>538</v>
      </c>
      <c r="C95" s="2">
        <v>22.6</v>
      </c>
      <c r="D95" s="2" t="s">
        <v>56</v>
      </c>
      <c r="E95" s="3"/>
      <c r="F95" s="6">
        <f>C95*E95</f>
        <v>0</v>
      </c>
    </row>
    <row r="96" spans="1:6" x14ac:dyDescent="0.2">
      <c r="A96" s="2" t="s">
        <v>156</v>
      </c>
      <c r="B96" s="2" t="s">
        <v>157</v>
      </c>
      <c r="C96" s="53">
        <v>78</v>
      </c>
      <c r="D96" s="2" t="s">
        <v>56</v>
      </c>
      <c r="E96" s="3"/>
      <c r="F96" s="6">
        <f>C96*E96</f>
        <v>0</v>
      </c>
    </row>
    <row r="97" spans="1:6" x14ac:dyDescent="0.2">
      <c r="A97" s="2" t="s">
        <v>158</v>
      </c>
      <c r="B97" s="2" t="s">
        <v>159</v>
      </c>
      <c r="C97" s="2">
        <v>9.8000000000000007</v>
      </c>
      <c r="D97" s="2" t="s">
        <v>56</v>
      </c>
      <c r="E97" s="3"/>
      <c r="F97" s="6">
        <f>C97*E97</f>
        <v>0</v>
      </c>
    </row>
    <row r="98" spans="1:6" x14ac:dyDescent="0.2">
      <c r="A98" s="42" t="s">
        <v>160</v>
      </c>
      <c r="B98" s="42" t="s">
        <v>161</v>
      </c>
      <c r="C98" s="42"/>
      <c r="D98" s="42"/>
      <c r="E98" s="43"/>
      <c r="F98" s="44">
        <f>SUM(F99:F101)</f>
        <v>0</v>
      </c>
    </row>
    <row r="99" spans="1:6" x14ac:dyDescent="0.2">
      <c r="A99" s="2" t="s">
        <v>162</v>
      </c>
      <c r="B99" s="2" t="s">
        <v>163</v>
      </c>
      <c r="C99" s="2">
        <v>141.69999999999999</v>
      </c>
      <c r="D99" s="2" t="s">
        <v>56</v>
      </c>
      <c r="E99" s="3"/>
      <c r="F99" s="6">
        <f>C99*E99</f>
        <v>0</v>
      </c>
    </row>
    <row r="100" spans="1:6" x14ac:dyDescent="0.2">
      <c r="A100" s="2" t="s">
        <v>164</v>
      </c>
      <c r="B100" s="2" t="s">
        <v>165</v>
      </c>
      <c r="C100" s="2">
        <v>87.5</v>
      </c>
      <c r="D100" s="2" t="s">
        <v>56</v>
      </c>
      <c r="E100" s="3"/>
      <c r="F100" s="6">
        <f>C100*E100</f>
        <v>0</v>
      </c>
    </row>
    <row r="101" spans="1:6" ht="25.5" x14ac:dyDescent="0.2">
      <c r="A101" s="2" t="s">
        <v>166</v>
      </c>
      <c r="B101" s="2" t="s">
        <v>167</v>
      </c>
      <c r="C101" s="2">
        <v>24.6</v>
      </c>
      <c r="D101" s="2" t="s">
        <v>56</v>
      </c>
      <c r="E101" s="3"/>
      <c r="F101" s="6">
        <f>C101*E101</f>
        <v>0</v>
      </c>
    </row>
    <row r="102" spans="1:6" x14ac:dyDescent="0.2">
      <c r="A102" s="2" t="s">
        <v>1</v>
      </c>
      <c r="B102" s="2"/>
      <c r="C102" s="2"/>
      <c r="D102" s="2"/>
      <c r="E102" s="3"/>
      <c r="F102" s="6"/>
    </row>
    <row r="103" spans="1:6" x14ac:dyDescent="0.2">
      <c r="A103" s="39" t="s">
        <v>168</v>
      </c>
      <c r="B103" s="39" t="s">
        <v>169</v>
      </c>
      <c r="C103" s="39"/>
      <c r="D103" s="39"/>
      <c r="E103" s="40"/>
      <c r="F103" s="41">
        <f>F104+F106+F108</f>
        <v>0</v>
      </c>
    </row>
    <row r="104" spans="1:6" x14ac:dyDescent="0.2">
      <c r="A104" s="42" t="s">
        <v>170</v>
      </c>
      <c r="B104" s="42" t="s">
        <v>171</v>
      </c>
      <c r="C104" s="42"/>
      <c r="D104" s="42"/>
      <c r="E104" s="43"/>
      <c r="F104" s="44">
        <f>F105</f>
        <v>0</v>
      </c>
    </row>
    <row r="105" spans="1:6" x14ac:dyDescent="0.2">
      <c r="A105" s="2" t="s">
        <v>172</v>
      </c>
      <c r="B105" s="2" t="s">
        <v>173</v>
      </c>
      <c r="C105" s="2">
        <v>17.100000000000001</v>
      </c>
      <c r="D105" s="2" t="s">
        <v>44</v>
      </c>
      <c r="E105" s="3"/>
      <c r="F105" s="6">
        <f>C105*E105</f>
        <v>0</v>
      </c>
    </row>
    <row r="106" spans="1:6" x14ac:dyDescent="0.2">
      <c r="A106" s="42" t="s">
        <v>174</v>
      </c>
      <c r="B106" s="42" t="s">
        <v>147</v>
      </c>
      <c r="C106" s="42"/>
      <c r="D106" s="42"/>
      <c r="E106" s="43"/>
      <c r="F106" s="44">
        <f>F107</f>
        <v>0</v>
      </c>
    </row>
    <row r="107" spans="1:6" x14ac:dyDescent="0.2">
      <c r="A107" s="2" t="s">
        <v>175</v>
      </c>
      <c r="B107" s="2" t="s">
        <v>176</v>
      </c>
      <c r="C107" s="2">
        <v>85.5</v>
      </c>
      <c r="D107" s="2" t="s">
        <v>56</v>
      </c>
      <c r="E107" s="3"/>
      <c r="F107" s="6">
        <f>C107*E107</f>
        <v>0</v>
      </c>
    </row>
    <row r="108" spans="1:6" x14ac:dyDescent="0.2">
      <c r="A108" s="42" t="s">
        <v>177</v>
      </c>
      <c r="B108" s="42" t="s">
        <v>178</v>
      </c>
      <c r="C108" s="42"/>
      <c r="D108" s="42"/>
      <c r="E108" s="43"/>
      <c r="F108" s="44">
        <f>SUM(F109:F112)</f>
        <v>0</v>
      </c>
    </row>
    <row r="109" spans="1:6" ht="25.5" x14ac:dyDescent="0.2">
      <c r="A109" s="2" t="s">
        <v>179</v>
      </c>
      <c r="B109" s="2" t="s">
        <v>180</v>
      </c>
      <c r="C109" s="2">
        <v>112.9</v>
      </c>
      <c r="D109" s="2" t="s">
        <v>56</v>
      </c>
      <c r="E109" s="3"/>
      <c r="F109" s="6">
        <f>C109*E109</f>
        <v>0</v>
      </c>
    </row>
    <row r="110" spans="1:6" x14ac:dyDescent="0.2">
      <c r="A110" s="2" t="s">
        <v>181</v>
      </c>
      <c r="B110" s="2" t="s">
        <v>182</v>
      </c>
      <c r="C110" s="2">
        <v>80.3</v>
      </c>
      <c r="D110" s="2" t="s">
        <v>56</v>
      </c>
      <c r="E110" s="3"/>
      <c r="F110" s="6">
        <f>C110*E110</f>
        <v>0</v>
      </c>
    </row>
    <row r="111" spans="1:6" ht="25.5" x14ac:dyDescent="0.2">
      <c r="A111" s="2" t="s">
        <v>183</v>
      </c>
      <c r="B111" s="2" t="s">
        <v>184</v>
      </c>
      <c r="C111" s="53">
        <v>38</v>
      </c>
      <c r="D111" s="2" t="s">
        <v>56</v>
      </c>
      <c r="E111" s="3"/>
      <c r="F111" s="6">
        <f>C111*E111</f>
        <v>0</v>
      </c>
    </row>
    <row r="112" spans="1:6" ht="25.5" x14ac:dyDescent="0.2">
      <c r="A112" s="2" t="s">
        <v>185</v>
      </c>
      <c r="B112" s="2" t="s">
        <v>186</v>
      </c>
      <c r="C112" s="2">
        <v>46.3</v>
      </c>
      <c r="D112" s="2" t="s">
        <v>56</v>
      </c>
      <c r="E112" s="3"/>
      <c r="F112" s="6">
        <f>C112*E112</f>
        <v>0</v>
      </c>
    </row>
    <row r="113" spans="1:6" x14ac:dyDescent="0.2">
      <c r="A113" s="2" t="s">
        <v>1</v>
      </c>
      <c r="B113" s="2"/>
      <c r="C113" s="2"/>
      <c r="D113" s="2"/>
      <c r="E113" s="3"/>
      <c r="F113" s="6"/>
    </row>
    <row r="114" spans="1:6" x14ac:dyDescent="0.2">
      <c r="A114" s="7" t="s">
        <v>187</v>
      </c>
      <c r="B114" s="7" t="s">
        <v>188</v>
      </c>
      <c r="C114" s="7"/>
      <c r="D114" s="7"/>
      <c r="E114" s="8"/>
      <c r="F114" s="9">
        <f>F116+F146+F156</f>
        <v>0</v>
      </c>
    </row>
    <row r="115" spans="1:6" x14ac:dyDescent="0.2">
      <c r="A115" s="2" t="s">
        <v>1</v>
      </c>
      <c r="B115" s="2"/>
      <c r="C115" s="2"/>
      <c r="D115" s="2"/>
      <c r="E115" s="3"/>
      <c r="F115" s="6"/>
    </row>
    <row r="116" spans="1:6" x14ac:dyDescent="0.2">
      <c r="A116" s="39" t="s">
        <v>189</v>
      </c>
      <c r="B116" s="39" t="s">
        <v>190</v>
      </c>
      <c r="C116" s="39"/>
      <c r="D116" s="39"/>
      <c r="E116" s="40"/>
      <c r="F116" s="41">
        <f>F117+F120+F122+F124+F130+F134+F138</f>
        <v>0</v>
      </c>
    </row>
    <row r="117" spans="1:6" x14ac:dyDescent="0.2">
      <c r="A117" s="42" t="s">
        <v>191</v>
      </c>
      <c r="B117" s="42" t="s">
        <v>192</v>
      </c>
      <c r="C117" s="42"/>
      <c r="D117" s="42"/>
      <c r="E117" s="43"/>
      <c r="F117" s="44">
        <f>SUM(F118:F119)</f>
        <v>0</v>
      </c>
    </row>
    <row r="118" spans="1:6" x14ac:dyDescent="0.2">
      <c r="A118" s="2" t="s">
        <v>193</v>
      </c>
      <c r="B118" s="2" t="s">
        <v>539</v>
      </c>
      <c r="C118" s="2">
        <v>1.9</v>
      </c>
      <c r="D118" s="2" t="s">
        <v>44</v>
      </c>
      <c r="E118" s="3"/>
      <c r="F118" s="6">
        <f>C118*E118</f>
        <v>0</v>
      </c>
    </row>
    <row r="119" spans="1:6" ht="25.5" x14ac:dyDescent="0.2">
      <c r="A119" s="2" t="s">
        <v>194</v>
      </c>
      <c r="B119" s="2" t="s">
        <v>195</v>
      </c>
      <c r="C119" s="2">
        <v>4.7</v>
      </c>
      <c r="D119" s="2" t="s">
        <v>44</v>
      </c>
      <c r="E119" s="3"/>
      <c r="F119" s="6">
        <f>C119*E119</f>
        <v>0</v>
      </c>
    </row>
    <row r="120" spans="1:6" x14ac:dyDescent="0.2">
      <c r="A120" s="42" t="s">
        <v>196</v>
      </c>
      <c r="B120" s="42" t="s">
        <v>197</v>
      </c>
      <c r="C120" s="42"/>
      <c r="D120" s="42"/>
      <c r="E120" s="43"/>
      <c r="F120" s="44">
        <f>F121</f>
        <v>0</v>
      </c>
    </row>
    <row r="121" spans="1:6" x14ac:dyDescent="0.2">
      <c r="A121" s="2" t="s">
        <v>198</v>
      </c>
      <c r="B121" s="2" t="s">
        <v>199</v>
      </c>
      <c r="C121" s="2">
        <v>50.7</v>
      </c>
      <c r="D121" s="2" t="s">
        <v>30</v>
      </c>
      <c r="E121" s="3"/>
      <c r="F121" s="6">
        <f>C121*E121</f>
        <v>0</v>
      </c>
    </row>
    <row r="122" spans="1:6" x14ac:dyDescent="0.2">
      <c r="A122" s="42" t="s">
        <v>200</v>
      </c>
      <c r="B122" s="42" t="s">
        <v>201</v>
      </c>
      <c r="C122" s="42"/>
      <c r="D122" s="42"/>
      <c r="E122" s="43"/>
      <c r="F122" s="44">
        <f>F123</f>
        <v>0</v>
      </c>
    </row>
    <row r="123" spans="1:6" x14ac:dyDescent="0.2">
      <c r="A123" s="2" t="s">
        <v>202</v>
      </c>
      <c r="B123" s="2" t="s">
        <v>203</v>
      </c>
      <c r="C123" s="2">
        <v>198.1</v>
      </c>
      <c r="D123" s="2" t="s">
        <v>56</v>
      </c>
      <c r="E123" s="3"/>
      <c r="F123" s="6">
        <f>C123*E123</f>
        <v>0</v>
      </c>
    </row>
    <row r="124" spans="1:6" x14ac:dyDescent="0.2">
      <c r="A124" s="42" t="s">
        <v>204</v>
      </c>
      <c r="B124" s="42" t="s">
        <v>205</v>
      </c>
      <c r="C124" s="42"/>
      <c r="D124" s="42"/>
      <c r="E124" s="43"/>
      <c r="F124" s="44">
        <f>SUM(F125:F129)</f>
        <v>0</v>
      </c>
    </row>
    <row r="125" spans="1:6" ht="25.5" x14ac:dyDescent="0.2">
      <c r="A125" s="2" t="s">
        <v>206</v>
      </c>
      <c r="B125" s="2" t="s">
        <v>540</v>
      </c>
      <c r="C125" s="2">
        <v>3</v>
      </c>
      <c r="D125" s="2" t="s">
        <v>21</v>
      </c>
      <c r="E125" s="3"/>
      <c r="F125" s="6">
        <f>C125*E125</f>
        <v>0</v>
      </c>
    </row>
    <row r="126" spans="1:6" ht="25.5" x14ac:dyDescent="0.2">
      <c r="A126" s="2" t="s">
        <v>207</v>
      </c>
      <c r="B126" s="2" t="s">
        <v>541</v>
      </c>
      <c r="C126" s="2">
        <v>3</v>
      </c>
      <c r="D126" s="2" t="s">
        <v>21</v>
      </c>
      <c r="E126" s="3"/>
      <c r="F126" s="6">
        <f>C126*E126</f>
        <v>0</v>
      </c>
    </row>
    <row r="127" spans="1:6" ht="25.5" x14ac:dyDescent="0.2">
      <c r="A127" s="2" t="s">
        <v>208</v>
      </c>
      <c r="B127" s="2" t="s">
        <v>542</v>
      </c>
      <c r="C127" s="2">
        <v>2</v>
      </c>
      <c r="D127" s="2" t="s">
        <v>21</v>
      </c>
      <c r="E127" s="3"/>
      <c r="F127" s="6">
        <f>C127*E127</f>
        <v>0</v>
      </c>
    </row>
    <row r="128" spans="1:6" ht="25.5" x14ac:dyDescent="0.2">
      <c r="A128" s="2" t="s">
        <v>209</v>
      </c>
      <c r="B128" s="2" t="s">
        <v>543</v>
      </c>
      <c r="C128" s="2">
        <v>1</v>
      </c>
      <c r="D128" s="2" t="s">
        <v>21</v>
      </c>
      <c r="E128" s="3"/>
      <c r="F128" s="6">
        <f>C128*E128</f>
        <v>0</v>
      </c>
    </row>
    <row r="129" spans="1:6" ht="25.5" x14ac:dyDescent="0.2">
      <c r="A129" s="2" t="s">
        <v>210</v>
      </c>
      <c r="B129" s="2" t="s">
        <v>544</v>
      </c>
      <c r="C129" s="2">
        <v>4</v>
      </c>
      <c r="D129" s="2" t="s">
        <v>21</v>
      </c>
      <c r="E129" s="3"/>
      <c r="F129" s="6">
        <f>C129*E129</f>
        <v>0</v>
      </c>
    </row>
    <row r="130" spans="1:6" x14ac:dyDescent="0.2">
      <c r="A130" s="42" t="s">
        <v>211</v>
      </c>
      <c r="B130" s="42" t="s">
        <v>212</v>
      </c>
      <c r="C130" s="42"/>
      <c r="D130" s="42"/>
      <c r="E130" s="43"/>
      <c r="F130" s="44">
        <f>SUM(F131:F133)</f>
        <v>0</v>
      </c>
    </row>
    <row r="131" spans="1:6" ht="25.5" x14ac:dyDescent="0.2">
      <c r="A131" s="2" t="s">
        <v>213</v>
      </c>
      <c r="B131" s="52" t="s">
        <v>529</v>
      </c>
      <c r="C131" s="53">
        <v>116</v>
      </c>
      <c r="D131" s="2" t="s">
        <v>30</v>
      </c>
      <c r="E131" s="3"/>
      <c r="F131" s="6">
        <f>C131*E131</f>
        <v>0</v>
      </c>
    </row>
    <row r="132" spans="1:6" ht="25.5" x14ac:dyDescent="0.2">
      <c r="A132" s="2" t="s">
        <v>214</v>
      </c>
      <c r="B132" s="52" t="s">
        <v>530</v>
      </c>
      <c r="C132" s="53">
        <v>116</v>
      </c>
      <c r="D132" s="2" t="s">
        <v>30</v>
      </c>
      <c r="E132" s="3"/>
      <c r="F132" s="6">
        <f>C132*E132</f>
        <v>0</v>
      </c>
    </row>
    <row r="133" spans="1:6" x14ac:dyDescent="0.2">
      <c r="A133" s="2" t="s">
        <v>215</v>
      </c>
      <c r="B133" s="2" t="s">
        <v>216</v>
      </c>
      <c r="C133" s="2">
        <v>69.2</v>
      </c>
      <c r="D133" s="2" t="s">
        <v>56</v>
      </c>
      <c r="E133" s="3"/>
      <c r="F133" s="6">
        <f>C133*E133</f>
        <v>0</v>
      </c>
    </row>
    <row r="134" spans="1:6" x14ac:dyDescent="0.2">
      <c r="A134" s="42" t="s">
        <v>217</v>
      </c>
      <c r="B134" s="42" t="s">
        <v>218</v>
      </c>
      <c r="C134" s="42"/>
      <c r="D134" s="42"/>
      <c r="E134" s="43"/>
      <c r="F134" s="44">
        <f>SUM(F135:F137)</f>
        <v>0</v>
      </c>
    </row>
    <row r="135" spans="1:6" ht="25.5" x14ac:dyDescent="0.2">
      <c r="A135" s="2" t="s">
        <v>219</v>
      </c>
      <c r="B135" s="2" t="s">
        <v>220</v>
      </c>
      <c r="C135" s="2">
        <v>201.1</v>
      </c>
      <c r="D135" s="2" t="s">
        <v>56</v>
      </c>
      <c r="E135" s="3"/>
      <c r="F135" s="6">
        <f>C135*E135</f>
        <v>0</v>
      </c>
    </row>
    <row r="136" spans="1:6" ht="25.5" x14ac:dyDescent="0.2">
      <c r="A136" s="2" t="s">
        <v>221</v>
      </c>
      <c r="B136" s="2" t="s">
        <v>222</v>
      </c>
      <c r="C136" s="2">
        <v>139.19999999999999</v>
      </c>
      <c r="D136" s="2" t="s">
        <v>56</v>
      </c>
      <c r="E136" s="3"/>
      <c r="F136" s="6">
        <f>C136*E136</f>
        <v>0</v>
      </c>
    </row>
    <row r="137" spans="1:6" x14ac:dyDescent="0.2">
      <c r="A137" s="2" t="s">
        <v>223</v>
      </c>
      <c r="B137" s="2" t="s">
        <v>224</v>
      </c>
      <c r="C137" s="53">
        <v>69</v>
      </c>
      <c r="D137" s="2" t="s">
        <v>56</v>
      </c>
      <c r="E137" s="3"/>
      <c r="F137" s="6">
        <f>C137*E137</f>
        <v>0</v>
      </c>
    </row>
    <row r="138" spans="1:6" x14ac:dyDescent="0.2">
      <c r="A138" s="42" t="s">
        <v>225</v>
      </c>
      <c r="B138" s="42" t="s">
        <v>226</v>
      </c>
      <c r="C138" s="42"/>
      <c r="D138" s="42"/>
      <c r="E138" s="43"/>
      <c r="F138" s="44">
        <f>SUM(F139:F144)</f>
        <v>0</v>
      </c>
    </row>
    <row r="139" spans="1:6" x14ac:dyDescent="0.2">
      <c r="A139" s="2" t="s">
        <v>227</v>
      </c>
      <c r="B139" s="2" t="s">
        <v>228</v>
      </c>
      <c r="C139" s="2">
        <v>198.8</v>
      </c>
      <c r="D139" s="2" t="s">
        <v>56</v>
      </c>
      <c r="E139" s="3"/>
      <c r="F139" s="6">
        <f t="shared" ref="F139:F144" si="1">C139*E139</f>
        <v>0</v>
      </c>
    </row>
    <row r="140" spans="1:6" x14ac:dyDescent="0.2">
      <c r="A140" s="2" t="s">
        <v>229</v>
      </c>
      <c r="B140" s="2" t="s">
        <v>230</v>
      </c>
      <c r="C140" s="2">
        <v>15.4</v>
      </c>
      <c r="D140" s="2" t="s">
        <v>56</v>
      </c>
      <c r="E140" s="3"/>
      <c r="F140" s="6">
        <f t="shared" si="1"/>
        <v>0</v>
      </c>
    </row>
    <row r="141" spans="1:6" x14ac:dyDescent="0.2">
      <c r="A141" s="2" t="s">
        <v>231</v>
      </c>
      <c r="B141" s="2" t="s">
        <v>232</v>
      </c>
      <c r="C141" s="2">
        <v>44.9</v>
      </c>
      <c r="D141" s="2" t="s">
        <v>56</v>
      </c>
      <c r="E141" s="3"/>
      <c r="F141" s="6">
        <f t="shared" si="1"/>
        <v>0</v>
      </c>
    </row>
    <row r="142" spans="1:6" x14ac:dyDescent="0.2">
      <c r="A142" s="2" t="s">
        <v>233</v>
      </c>
      <c r="B142" s="2" t="s">
        <v>234</v>
      </c>
      <c r="C142" s="2">
        <v>22.6</v>
      </c>
      <c r="D142" s="2" t="s">
        <v>30</v>
      </c>
      <c r="E142" s="3"/>
      <c r="F142" s="6">
        <f t="shared" si="1"/>
        <v>0</v>
      </c>
    </row>
    <row r="143" spans="1:6" x14ac:dyDescent="0.2">
      <c r="A143" s="2" t="s">
        <v>235</v>
      </c>
      <c r="B143" s="2" t="s">
        <v>236</v>
      </c>
      <c r="C143" s="53">
        <v>10</v>
      </c>
      <c r="D143" s="2" t="s">
        <v>30</v>
      </c>
      <c r="E143" s="3"/>
      <c r="F143" s="6">
        <f t="shared" si="1"/>
        <v>0</v>
      </c>
    </row>
    <row r="144" spans="1:6" x14ac:dyDescent="0.2">
      <c r="A144" s="2" t="s">
        <v>237</v>
      </c>
      <c r="B144" s="2" t="s">
        <v>238</v>
      </c>
      <c r="C144" s="2">
        <v>12.8</v>
      </c>
      <c r="D144" s="2" t="s">
        <v>56</v>
      </c>
      <c r="E144" s="3"/>
      <c r="F144" s="6">
        <f t="shared" si="1"/>
        <v>0</v>
      </c>
    </row>
    <row r="145" spans="1:6" x14ac:dyDescent="0.2">
      <c r="A145" s="2" t="s">
        <v>1</v>
      </c>
      <c r="B145" s="2"/>
      <c r="C145" s="2"/>
      <c r="D145" s="2"/>
      <c r="E145" s="3"/>
      <c r="F145" s="6"/>
    </row>
    <row r="146" spans="1:6" x14ac:dyDescent="0.2">
      <c r="A146" s="39" t="s">
        <v>239</v>
      </c>
      <c r="B146" s="39" t="s">
        <v>240</v>
      </c>
      <c r="C146" s="39"/>
      <c r="D146" s="39"/>
      <c r="E146" s="40"/>
      <c r="F146" s="41">
        <f>F147+F152</f>
        <v>0</v>
      </c>
    </row>
    <row r="147" spans="1:6" x14ac:dyDescent="0.2">
      <c r="A147" s="42" t="s">
        <v>241</v>
      </c>
      <c r="B147" s="42" t="s">
        <v>197</v>
      </c>
      <c r="C147" s="42"/>
      <c r="D147" s="42"/>
      <c r="E147" s="43"/>
      <c r="F147" s="44">
        <f>SUM(F148:F151)</f>
        <v>0</v>
      </c>
    </row>
    <row r="148" spans="1:6" x14ac:dyDescent="0.2">
      <c r="A148" s="2" t="s">
        <v>242</v>
      </c>
      <c r="B148" s="2" t="s">
        <v>545</v>
      </c>
      <c r="C148" s="2">
        <v>1</v>
      </c>
      <c r="D148" s="2" t="s">
        <v>21</v>
      </c>
      <c r="E148" s="3"/>
      <c r="F148" s="6">
        <f>C148*E148</f>
        <v>0</v>
      </c>
    </row>
    <row r="149" spans="1:6" x14ac:dyDescent="0.2">
      <c r="A149" s="2" t="s">
        <v>243</v>
      </c>
      <c r="B149" s="2" t="s">
        <v>546</v>
      </c>
      <c r="C149" s="2">
        <v>1</v>
      </c>
      <c r="D149" s="2" t="s">
        <v>21</v>
      </c>
      <c r="E149" s="3"/>
      <c r="F149" s="6">
        <f>C149*E149</f>
        <v>0</v>
      </c>
    </row>
    <row r="150" spans="1:6" x14ac:dyDescent="0.2">
      <c r="A150" s="2" t="s">
        <v>244</v>
      </c>
      <c r="B150" s="2" t="s">
        <v>547</v>
      </c>
      <c r="C150" s="2">
        <v>1</v>
      </c>
      <c r="D150" s="2" t="s">
        <v>21</v>
      </c>
      <c r="E150" s="3"/>
      <c r="F150" s="6">
        <f>C150*E150</f>
        <v>0</v>
      </c>
    </row>
    <row r="151" spans="1:6" x14ac:dyDescent="0.2">
      <c r="A151" s="2" t="s">
        <v>245</v>
      </c>
      <c r="B151" s="2" t="s">
        <v>246</v>
      </c>
      <c r="C151" s="2">
        <v>548.5</v>
      </c>
      <c r="D151" s="2" t="s">
        <v>67</v>
      </c>
      <c r="E151" s="3"/>
      <c r="F151" s="6">
        <f>C151*E151</f>
        <v>0</v>
      </c>
    </row>
    <row r="152" spans="1:6" x14ac:dyDescent="0.2">
      <c r="A152" s="42" t="s">
        <v>247</v>
      </c>
      <c r="B152" s="42" t="s">
        <v>248</v>
      </c>
      <c r="C152" s="42"/>
      <c r="D152" s="42"/>
      <c r="E152" s="43"/>
      <c r="F152" s="44">
        <f>SUM(F153:F154)</f>
        <v>0</v>
      </c>
    </row>
    <row r="153" spans="1:6" ht="25.5" x14ac:dyDescent="0.2">
      <c r="A153" s="2" t="s">
        <v>249</v>
      </c>
      <c r="B153" s="2" t="s">
        <v>250</v>
      </c>
      <c r="C153" s="2">
        <v>88.8</v>
      </c>
      <c r="D153" s="2" t="s">
        <v>56</v>
      </c>
      <c r="E153" s="3"/>
      <c r="F153" s="6">
        <f>C153*E153</f>
        <v>0</v>
      </c>
    </row>
    <row r="154" spans="1:6" ht="25.5" x14ac:dyDescent="0.2">
      <c r="A154" s="2" t="s">
        <v>251</v>
      </c>
      <c r="B154" s="2" t="s">
        <v>548</v>
      </c>
      <c r="C154" s="2">
        <v>88.8</v>
      </c>
      <c r="D154" s="2" t="s">
        <v>56</v>
      </c>
      <c r="E154" s="3"/>
      <c r="F154" s="6">
        <f>C154*E154</f>
        <v>0</v>
      </c>
    </row>
    <row r="155" spans="1:6" x14ac:dyDescent="0.2">
      <c r="A155" s="2" t="s">
        <v>1</v>
      </c>
      <c r="B155" s="2"/>
      <c r="C155" s="2"/>
      <c r="D155" s="2"/>
      <c r="E155" s="3"/>
      <c r="F155" s="6"/>
    </row>
    <row r="156" spans="1:6" x14ac:dyDescent="0.2">
      <c r="A156" s="39" t="s">
        <v>252</v>
      </c>
      <c r="B156" s="39" t="s">
        <v>253</v>
      </c>
      <c r="C156" s="39"/>
      <c r="D156" s="39"/>
      <c r="E156" s="40"/>
      <c r="F156" s="41">
        <f>F157+F159</f>
        <v>0</v>
      </c>
    </row>
    <row r="157" spans="1:6" x14ac:dyDescent="0.2">
      <c r="A157" s="42" t="s">
        <v>254</v>
      </c>
      <c r="B157" s="42" t="s">
        <v>255</v>
      </c>
      <c r="C157" s="42"/>
      <c r="D157" s="42"/>
      <c r="E157" s="43"/>
      <c r="F157" s="44">
        <f>F158</f>
        <v>0</v>
      </c>
    </row>
    <row r="158" spans="1:6" x14ac:dyDescent="0.2">
      <c r="A158" s="2" t="s">
        <v>256</v>
      </c>
      <c r="B158" s="2" t="s">
        <v>257</v>
      </c>
      <c r="C158" s="2">
        <v>1</v>
      </c>
      <c r="D158" s="2" t="s">
        <v>21</v>
      </c>
      <c r="E158" s="3"/>
      <c r="F158" s="6">
        <f>C158*E158</f>
        <v>0</v>
      </c>
    </row>
    <row r="159" spans="1:6" x14ac:dyDescent="0.2">
      <c r="A159" s="42" t="s">
        <v>258</v>
      </c>
      <c r="B159" s="42" t="s">
        <v>259</v>
      </c>
      <c r="C159" s="42"/>
      <c r="D159" s="42"/>
      <c r="E159" s="43"/>
      <c r="F159" s="44">
        <f>SUM(F160:F162)</f>
        <v>0</v>
      </c>
    </row>
    <row r="160" spans="1:6" ht="25.5" x14ac:dyDescent="0.2">
      <c r="A160" s="2" t="s">
        <v>260</v>
      </c>
      <c r="B160" s="2" t="s">
        <v>261</v>
      </c>
      <c r="C160" s="2">
        <v>1</v>
      </c>
      <c r="D160" s="2" t="s">
        <v>16</v>
      </c>
      <c r="E160" s="3"/>
      <c r="F160" s="6">
        <f>C160*E160</f>
        <v>0</v>
      </c>
    </row>
    <row r="161" spans="1:6" x14ac:dyDescent="0.2">
      <c r="A161" s="2" t="s">
        <v>262</v>
      </c>
      <c r="B161" s="2" t="s">
        <v>263</v>
      </c>
      <c r="C161" s="2">
        <v>1</v>
      </c>
      <c r="D161" s="2" t="s">
        <v>16</v>
      </c>
      <c r="E161" s="3"/>
      <c r="F161" s="6">
        <f>C161*E161</f>
        <v>0</v>
      </c>
    </row>
    <row r="162" spans="1:6" x14ac:dyDescent="0.2">
      <c r="A162" s="2" t="s">
        <v>264</v>
      </c>
      <c r="B162" s="2" t="s">
        <v>265</v>
      </c>
      <c r="C162" s="2">
        <v>1</v>
      </c>
      <c r="D162" s="2" t="s">
        <v>16</v>
      </c>
      <c r="E162" s="3"/>
      <c r="F162" s="6">
        <f>C162*E162</f>
        <v>0</v>
      </c>
    </row>
    <row r="163" spans="1:6" x14ac:dyDescent="0.2">
      <c r="A163" s="2" t="s">
        <v>1</v>
      </c>
      <c r="B163" s="2"/>
      <c r="C163" s="2"/>
      <c r="D163" s="2"/>
      <c r="E163" s="3"/>
      <c r="F163" s="6"/>
    </row>
    <row r="164" spans="1:6" x14ac:dyDescent="0.2">
      <c r="A164" s="7" t="s">
        <v>266</v>
      </c>
      <c r="B164" s="7" t="s">
        <v>267</v>
      </c>
      <c r="C164" s="7"/>
      <c r="D164" s="7"/>
      <c r="E164" s="8"/>
      <c r="F164" s="9">
        <f>F166+F170+F194+F200+F214+F220</f>
        <v>0</v>
      </c>
    </row>
    <row r="165" spans="1:6" x14ac:dyDescent="0.2">
      <c r="A165" s="2" t="s">
        <v>1</v>
      </c>
      <c r="B165" s="2"/>
      <c r="C165" s="2"/>
      <c r="D165" s="2"/>
      <c r="E165" s="3"/>
      <c r="F165" s="6"/>
    </row>
    <row r="166" spans="1:6" x14ac:dyDescent="0.2">
      <c r="A166" s="39" t="s">
        <v>268</v>
      </c>
      <c r="B166" s="39" t="s">
        <v>269</v>
      </c>
      <c r="C166" s="39"/>
      <c r="D166" s="39"/>
      <c r="E166" s="40"/>
      <c r="F166" s="41">
        <f>F167</f>
        <v>0</v>
      </c>
    </row>
    <row r="167" spans="1:6" x14ac:dyDescent="0.2">
      <c r="A167" s="42" t="s">
        <v>270</v>
      </c>
      <c r="B167" s="42" t="s">
        <v>271</v>
      </c>
      <c r="C167" s="42"/>
      <c r="D167" s="42"/>
      <c r="E167" s="43"/>
      <c r="F167" s="44">
        <f>F168</f>
        <v>0</v>
      </c>
    </row>
    <row r="168" spans="1:6" x14ac:dyDescent="0.2">
      <c r="A168" s="2" t="s">
        <v>272</v>
      </c>
      <c r="B168" s="2" t="s">
        <v>273</v>
      </c>
      <c r="C168" s="2">
        <v>1</v>
      </c>
      <c r="D168" s="2" t="s">
        <v>21</v>
      </c>
      <c r="E168" s="3"/>
      <c r="F168" s="6">
        <f>C168*E168</f>
        <v>0</v>
      </c>
    </row>
    <row r="169" spans="1:6" x14ac:dyDescent="0.2">
      <c r="A169" s="2" t="s">
        <v>1</v>
      </c>
      <c r="B169" s="2"/>
      <c r="C169" s="2"/>
      <c r="D169" s="2"/>
      <c r="E169" s="3"/>
      <c r="F169" s="6"/>
    </row>
    <row r="170" spans="1:6" x14ac:dyDescent="0.2">
      <c r="A170" s="39" t="s">
        <v>274</v>
      </c>
      <c r="B170" s="39" t="s">
        <v>275</v>
      </c>
      <c r="C170" s="39"/>
      <c r="D170" s="39"/>
      <c r="E170" s="40"/>
      <c r="F170" s="41">
        <f>F171+F173+F191</f>
        <v>0</v>
      </c>
    </row>
    <row r="171" spans="1:6" x14ac:dyDescent="0.2">
      <c r="A171" s="42" t="s">
        <v>276</v>
      </c>
      <c r="B171" s="42" t="s">
        <v>277</v>
      </c>
      <c r="C171" s="42"/>
      <c r="D171" s="42"/>
      <c r="E171" s="43"/>
      <c r="F171" s="44">
        <f>F172</f>
        <v>0</v>
      </c>
    </row>
    <row r="172" spans="1:6" x14ac:dyDescent="0.2">
      <c r="A172" s="2" t="s">
        <v>278</v>
      </c>
      <c r="B172" s="2" t="s">
        <v>279</v>
      </c>
      <c r="C172" s="2">
        <v>24.1</v>
      </c>
      <c r="D172" s="2" t="s">
        <v>30</v>
      </c>
      <c r="E172" s="3"/>
      <c r="F172" s="6">
        <f>C172*E172</f>
        <v>0</v>
      </c>
    </row>
    <row r="173" spans="1:6" x14ac:dyDescent="0.2">
      <c r="A173" s="55">
        <v>427</v>
      </c>
      <c r="B173" s="42" t="s">
        <v>558</v>
      </c>
      <c r="C173" s="42"/>
      <c r="D173" s="42"/>
      <c r="E173" s="43"/>
      <c r="F173" s="44">
        <f>SUM(F174:F190)</f>
        <v>0</v>
      </c>
    </row>
    <row r="174" spans="1:6" x14ac:dyDescent="0.2">
      <c r="A174" s="56">
        <v>4270000001</v>
      </c>
      <c r="B174" s="2" t="s">
        <v>559</v>
      </c>
      <c r="C174" s="2">
        <v>1</v>
      </c>
      <c r="D174" s="2" t="s">
        <v>21</v>
      </c>
      <c r="E174" s="3"/>
      <c r="F174" s="6">
        <f>C174*E174</f>
        <v>0</v>
      </c>
    </row>
    <row r="175" spans="1:6" x14ac:dyDescent="0.2">
      <c r="A175" s="56">
        <v>4270000002</v>
      </c>
      <c r="B175" s="2" t="s">
        <v>560</v>
      </c>
      <c r="C175" s="2">
        <v>1</v>
      </c>
      <c r="D175" s="2" t="s">
        <v>21</v>
      </c>
      <c r="E175" s="3"/>
      <c r="F175" s="6">
        <f t="shared" ref="F175:F190" si="2">C175*E175</f>
        <v>0</v>
      </c>
    </row>
    <row r="176" spans="1:6" x14ac:dyDescent="0.2">
      <c r="A176" s="56">
        <v>4270000003</v>
      </c>
      <c r="B176" s="2" t="s">
        <v>561</v>
      </c>
      <c r="C176" s="2">
        <v>1</v>
      </c>
      <c r="D176" s="2" t="s">
        <v>21</v>
      </c>
      <c r="E176" s="3"/>
      <c r="F176" s="6">
        <f t="shared" si="2"/>
        <v>0</v>
      </c>
    </row>
    <row r="177" spans="1:6" x14ac:dyDescent="0.2">
      <c r="A177" s="56">
        <v>4270000004</v>
      </c>
      <c r="B177" s="2" t="s">
        <v>562</v>
      </c>
      <c r="C177" s="2">
        <v>1</v>
      </c>
      <c r="D177" s="2" t="s">
        <v>21</v>
      </c>
      <c r="E177" s="3"/>
      <c r="F177" s="6">
        <f t="shared" si="2"/>
        <v>0</v>
      </c>
    </row>
    <row r="178" spans="1:6" x14ac:dyDescent="0.2">
      <c r="A178" s="56">
        <v>4270000005</v>
      </c>
      <c r="B178" s="2" t="s">
        <v>563</v>
      </c>
      <c r="C178" s="2">
        <v>1</v>
      </c>
      <c r="D178" s="2" t="s">
        <v>21</v>
      </c>
      <c r="E178" s="3"/>
      <c r="F178" s="6">
        <f t="shared" si="2"/>
        <v>0</v>
      </c>
    </row>
    <row r="179" spans="1:6" x14ac:dyDescent="0.2">
      <c r="A179" s="56">
        <v>4270000006</v>
      </c>
      <c r="B179" s="2" t="s">
        <v>564</v>
      </c>
      <c r="C179" s="2">
        <v>1</v>
      </c>
      <c r="D179" s="2" t="s">
        <v>21</v>
      </c>
      <c r="E179" s="3"/>
      <c r="F179" s="6">
        <f t="shared" si="2"/>
        <v>0</v>
      </c>
    </row>
    <row r="180" spans="1:6" x14ac:dyDescent="0.2">
      <c r="A180" s="56">
        <v>4270000007</v>
      </c>
      <c r="B180" s="2" t="s">
        <v>565</v>
      </c>
      <c r="C180" s="2">
        <v>1</v>
      </c>
      <c r="D180" s="2" t="s">
        <v>21</v>
      </c>
      <c r="E180" s="3"/>
      <c r="F180" s="6">
        <f t="shared" si="2"/>
        <v>0</v>
      </c>
    </row>
    <row r="181" spans="1:6" x14ac:dyDescent="0.2">
      <c r="A181" s="56">
        <v>4270000008</v>
      </c>
      <c r="B181" s="2" t="s">
        <v>566</v>
      </c>
      <c r="C181" s="2">
        <v>1</v>
      </c>
      <c r="D181" s="2" t="s">
        <v>21</v>
      </c>
      <c r="E181" s="3"/>
      <c r="F181" s="6">
        <f t="shared" si="2"/>
        <v>0</v>
      </c>
    </row>
    <row r="182" spans="1:6" x14ac:dyDescent="0.2">
      <c r="A182" s="56">
        <v>4270000009</v>
      </c>
      <c r="B182" s="2" t="s">
        <v>567</v>
      </c>
      <c r="C182" s="2">
        <v>1</v>
      </c>
      <c r="D182" s="2" t="s">
        <v>21</v>
      </c>
      <c r="E182" s="3"/>
      <c r="F182" s="6">
        <f t="shared" si="2"/>
        <v>0</v>
      </c>
    </row>
    <row r="183" spans="1:6" x14ac:dyDescent="0.2">
      <c r="A183" s="56">
        <v>4270000010</v>
      </c>
      <c r="B183" s="2" t="s">
        <v>568</v>
      </c>
      <c r="C183" s="2">
        <v>1</v>
      </c>
      <c r="D183" s="2" t="s">
        <v>21</v>
      </c>
      <c r="E183" s="3"/>
      <c r="F183" s="6">
        <f t="shared" si="2"/>
        <v>0</v>
      </c>
    </row>
    <row r="184" spans="1:6" x14ac:dyDescent="0.2">
      <c r="A184" s="56">
        <v>4270000011</v>
      </c>
      <c r="B184" s="2" t="s">
        <v>569</v>
      </c>
      <c r="C184" s="2">
        <v>1</v>
      </c>
      <c r="D184" s="2" t="s">
        <v>21</v>
      </c>
      <c r="E184" s="3"/>
      <c r="F184" s="6">
        <f t="shared" si="2"/>
        <v>0</v>
      </c>
    </row>
    <row r="185" spans="1:6" x14ac:dyDescent="0.2">
      <c r="A185" s="56">
        <v>4270000012</v>
      </c>
      <c r="B185" s="2" t="s">
        <v>570</v>
      </c>
      <c r="C185" s="2">
        <v>1</v>
      </c>
      <c r="D185" s="2" t="s">
        <v>21</v>
      </c>
      <c r="E185" s="3"/>
      <c r="F185" s="6">
        <f t="shared" si="2"/>
        <v>0</v>
      </c>
    </row>
    <row r="186" spans="1:6" x14ac:dyDescent="0.2">
      <c r="A186" s="56">
        <v>4270000013</v>
      </c>
      <c r="B186" s="2" t="s">
        <v>571</v>
      </c>
      <c r="C186" s="2">
        <v>1</v>
      </c>
      <c r="D186" s="2" t="s">
        <v>21</v>
      </c>
      <c r="E186" s="3"/>
      <c r="F186" s="6">
        <f t="shared" si="2"/>
        <v>0</v>
      </c>
    </row>
    <row r="187" spans="1:6" x14ac:dyDescent="0.2">
      <c r="A187" s="56">
        <v>4270000014</v>
      </c>
      <c r="B187" s="2" t="s">
        <v>572</v>
      </c>
      <c r="C187" s="2">
        <v>1</v>
      </c>
      <c r="D187" s="2" t="s">
        <v>21</v>
      </c>
      <c r="E187" s="3"/>
      <c r="F187" s="6">
        <f t="shared" si="2"/>
        <v>0</v>
      </c>
    </row>
    <row r="188" spans="1:6" x14ac:dyDescent="0.2">
      <c r="A188" s="56">
        <v>4270000015</v>
      </c>
      <c r="B188" s="2" t="s">
        <v>573</v>
      </c>
      <c r="C188" s="2">
        <v>1</v>
      </c>
      <c r="D188" s="2" t="s">
        <v>21</v>
      </c>
      <c r="E188" s="3"/>
      <c r="F188" s="6">
        <f t="shared" si="2"/>
        <v>0</v>
      </c>
    </row>
    <row r="189" spans="1:6" x14ac:dyDescent="0.2">
      <c r="A189" s="56">
        <v>4270000016</v>
      </c>
      <c r="B189" s="2" t="s">
        <v>574</v>
      </c>
      <c r="C189" s="2">
        <v>1</v>
      </c>
      <c r="D189" s="2" t="s">
        <v>21</v>
      </c>
      <c r="E189" s="3"/>
      <c r="F189" s="6">
        <f t="shared" si="2"/>
        <v>0</v>
      </c>
    </row>
    <row r="190" spans="1:6" x14ac:dyDescent="0.2">
      <c r="A190" s="56">
        <v>4270000017</v>
      </c>
      <c r="B190" s="2" t="s">
        <v>575</v>
      </c>
      <c r="C190" s="2">
        <v>1</v>
      </c>
      <c r="D190" s="2" t="s">
        <v>21</v>
      </c>
      <c r="E190" s="3"/>
      <c r="F190" s="6">
        <f t="shared" si="2"/>
        <v>0</v>
      </c>
    </row>
    <row r="191" spans="1:6" x14ac:dyDescent="0.2">
      <c r="A191" s="42" t="s">
        <v>280</v>
      </c>
      <c r="B191" s="42" t="s">
        <v>281</v>
      </c>
      <c r="C191" s="42"/>
      <c r="D191" s="42"/>
      <c r="E191" s="43"/>
      <c r="F191" s="44">
        <f>F192</f>
        <v>0</v>
      </c>
    </row>
    <row r="192" spans="1:6" x14ac:dyDescent="0.2">
      <c r="A192" s="2" t="s">
        <v>282</v>
      </c>
      <c r="B192" s="2" t="s">
        <v>283</v>
      </c>
      <c r="C192" s="2">
        <v>28.1</v>
      </c>
      <c r="D192" s="2" t="s">
        <v>30</v>
      </c>
      <c r="E192" s="3"/>
      <c r="F192" s="6">
        <f>C192*E192</f>
        <v>0</v>
      </c>
    </row>
    <row r="193" spans="1:6" x14ac:dyDescent="0.2">
      <c r="A193" s="2" t="s">
        <v>1</v>
      </c>
      <c r="B193" s="2"/>
      <c r="C193" s="2"/>
      <c r="D193" s="2"/>
      <c r="E193" s="3"/>
      <c r="F193" s="6"/>
    </row>
    <row r="194" spans="1:6" x14ac:dyDescent="0.2">
      <c r="A194" s="39" t="s">
        <v>284</v>
      </c>
      <c r="B194" s="39" t="s">
        <v>285</v>
      </c>
      <c r="C194" s="39"/>
      <c r="D194" s="39"/>
      <c r="E194" s="40"/>
      <c r="F194" s="41">
        <f>F195+F197</f>
        <v>0</v>
      </c>
    </row>
    <row r="195" spans="1:6" x14ac:dyDescent="0.2">
      <c r="A195" s="42" t="s">
        <v>286</v>
      </c>
      <c r="B195" s="42" t="s">
        <v>287</v>
      </c>
      <c r="C195" s="42"/>
      <c r="D195" s="42"/>
      <c r="E195" s="43"/>
      <c r="F195" s="44">
        <f>F196</f>
        <v>0</v>
      </c>
    </row>
    <row r="196" spans="1:6" x14ac:dyDescent="0.2">
      <c r="A196" s="2" t="s">
        <v>288</v>
      </c>
      <c r="B196" s="2" t="s">
        <v>289</v>
      </c>
      <c r="C196" s="2">
        <v>1</v>
      </c>
      <c r="D196" s="2" t="s">
        <v>16</v>
      </c>
      <c r="E196" s="3"/>
      <c r="F196" s="6">
        <f>C196*E196</f>
        <v>0</v>
      </c>
    </row>
    <row r="197" spans="1:6" x14ac:dyDescent="0.2">
      <c r="A197" s="42" t="s">
        <v>290</v>
      </c>
      <c r="B197" s="42" t="s">
        <v>291</v>
      </c>
      <c r="C197" s="42"/>
      <c r="D197" s="42"/>
      <c r="E197" s="43"/>
      <c r="F197" s="44">
        <f>F198</f>
        <v>0</v>
      </c>
    </row>
    <row r="198" spans="1:6" x14ac:dyDescent="0.2">
      <c r="A198" s="2" t="s">
        <v>292</v>
      </c>
      <c r="B198" s="2" t="s">
        <v>293</v>
      </c>
      <c r="C198" s="2">
        <v>1</v>
      </c>
      <c r="D198" s="2" t="s">
        <v>21</v>
      </c>
      <c r="E198" s="3"/>
      <c r="F198" s="6">
        <f>C198*E198</f>
        <v>0</v>
      </c>
    </row>
    <row r="199" spans="1:6" x14ac:dyDescent="0.2">
      <c r="A199" s="2" t="s">
        <v>1</v>
      </c>
      <c r="B199" s="2"/>
      <c r="C199" s="2"/>
      <c r="D199" s="2"/>
      <c r="E199" s="3"/>
      <c r="F199" s="6"/>
    </row>
    <row r="200" spans="1:6" x14ac:dyDescent="0.2">
      <c r="A200" s="39" t="s">
        <v>294</v>
      </c>
      <c r="B200" s="39" t="s">
        <v>295</v>
      </c>
      <c r="C200" s="39"/>
      <c r="D200" s="39"/>
      <c r="E200" s="40"/>
      <c r="F200" s="41">
        <f>F201+F206+F211</f>
        <v>0</v>
      </c>
    </row>
    <row r="201" spans="1:6" x14ac:dyDescent="0.2">
      <c r="A201" s="42" t="s">
        <v>296</v>
      </c>
      <c r="B201" s="42" t="s">
        <v>197</v>
      </c>
      <c r="C201" s="42"/>
      <c r="D201" s="42"/>
      <c r="E201" s="43"/>
      <c r="F201" s="44">
        <f>SUM(F202:F205)</f>
        <v>0</v>
      </c>
    </row>
    <row r="202" spans="1:6" ht="25.5" x14ac:dyDescent="0.2">
      <c r="A202" s="2" t="s">
        <v>297</v>
      </c>
      <c r="B202" s="2" t="s">
        <v>298</v>
      </c>
      <c r="C202" s="2">
        <v>142.1</v>
      </c>
      <c r="D202" s="2" t="s">
        <v>67</v>
      </c>
      <c r="E202" s="3"/>
      <c r="F202" s="6">
        <f>C202*E202</f>
        <v>0</v>
      </c>
    </row>
    <row r="203" spans="1:6" x14ac:dyDescent="0.2">
      <c r="A203" s="2" t="s">
        <v>299</v>
      </c>
      <c r="B203" s="2" t="s">
        <v>549</v>
      </c>
      <c r="C203" s="2">
        <v>424.1</v>
      </c>
      <c r="D203" s="2" t="s">
        <v>67</v>
      </c>
      <c r="E203" s="3"/>
      <c r="F203" s="6">
        <f>C203*E203</f>
        <v>0</v>
      </c>
    </row>
    <row r="204" spans="1:6" x14ac:dyDescent="0.2">
      <c r="A204" s="2" t="s">
        <v>300</v>
      </c>
      <c r="B204" s="2" t="s">
        <v>301</v>
      </c>
      <c r="C204" s="2">
        <v>199.9</v>
      </c>
      <c r="D204" s="2" t="s">
        <v>67</v>
      </c>
      <c r="E204" s="3"/>
      <c r="F204" s="6">
        <f>C204*E204</f>
        <v>0</v>
      </c>
    </row>
    <row r="205" spans="1:6" x14ac:dyDescent="0.2">
      <c r="A205" s="2" t="s">
        <v>302</v>
      </c>
      <c r="B205" s="2" t="s">
        <v>303</v>
      </c>
      <c r="C205" s="2">
        <v>4</v>
      </c>
      <c r="D205" s="2" t="s">
        <v>21</v>
      </c>
      <c r="E205" s="3"/>
      <c r="F205" s="6">
        <f>C205*E205</f>
        <v>0</v>
      </c>
    </row>
    <row r="206" spans="1:6" x14ac:dyDescent="0.2">
      <c r="A206" s="42" t="s">
        <v>304</v>
      </c>
      <c r="B206" s="42" t="s">
        <v>259</v>
      </c>
      <c r="C206" s="42"/>
      <c r="D206" s="42"/>
      <c r="E206" s="43"/>
      <c r="F206" s="44">
        <f>SUM(F207:F210)</f>
        <v>0</v>
      </c>
    </row>
    <row r="207" spans="1:6" ht="25.5" x14ac:dyDescent="0.2">
      <c r="A207" s="2" t="s">
        <v>305</v>
      </c>
      <c r="B207" s="2" t="s">
        <v>306</v>
      </c>
      <c r="C207" s="53">
        <v>8</v>
      </c>
      <c r="D207" s="2" t="s">
        <v>56</v>
      </c>
      <c r="E207" s="3"/>
      <c r="F207" s="6">
        <f>C207*E207</f>
        <v>0</v>
      </c>
    </row>
    <row r="208" spans="1:6" x14ac:dyDescent="0.2">
      <c r="A208" s="2" t="s">
        <v>307</v>
      </c>
      <c r="B208" s="2" t="s">
        <v>308</v>
      </c>
      <c r="C208" s="2">
        <v>10.5</v>
      </c>
      <c r="D208" s="2" t="s">
        <v>56</v>
      </c>
      <c r="E208" s="3"/>
      <c r="F208" s="6">
        <f>C208*E208</f>
        <v>0</v>
      </c>
    </row>
    <row r="209" spans="1:6" x14ac:dyDescent="0.2">
      <c r="A209" s="2" t="s">
        <v>309</v>
      </c>
      <c r="B209" s="2" t="s">
        <v>310</v>
      </c>
      <c r="C209" s="2">
        <v>44.1</v>
      </c>
      <c r="D209" s="2" t="s">
        <v>30</v>
      </c>
      <c r="E209" s="3"/>
      <c r="F209" s="6">
        <f>C209*E209</f>
        <v>0</v>
      </c>
    </row>
    <row r="210" spans="1:6" ht="25.5" x14ac:dyDescent="0.2">
      <c r="A210" s="2" t="s">
        <v>311</v>
      </c>
      <c r="B210" s="52" t="s">
        <v>531</v>
      </c>
      <c r="C210" s="2">
        <v>28.8</v>
      </c>
      <c r="D210" s="2" t="s">
        <v>56</v>
      </c>
      <c r="E210" s="3"/>
      <c r="F210" s="6">
        <f>C210*E210</f>
        <v>0</v>
      </c>
    </row>
    <row r="211" spans="1:6" x14ac:dyDescent="0.2">
      <c r="A211" s="42" t="s">
        <v>312</v>
      </c>
      <c r="B211" s="42" t="s">
        <v>178</v>
      </c>
      <c r="C211" s="42"/>
      <c r="D211" s="42"/>
      <c r="E211" s="43"/>
      <c r="F211" s="44">
        <f>F212</f>
        <v>0</v>
      </c>
    </row>
    <row r="212" spans="1:6" x14ac:dyDescent="0.2">
      <c r="A212" s="2" t="s">
        <v>313</v>
      </c>
      <c r="B212" s="2" t="s">
        <v>314</v>
      </c>
      <c r="C212" s="53">
        <v>8</v>
      </c>
      <c r="D212" s="2" t="s">
        <v>56</v>
      </c>
      <c r="E212" s="3"/>
      <c r="F212" s="6">
        <f>C212*E212</f>
        <v>0</v>
      </c>
    </row>
    <row r="213" spans="1:6" x14ac:dyDescent="0.2">
      <c r="A213" s="2" t="s">
        <v>1</v>
      </c>
      <c r="B213" s="2"/>
      <c r="C213" s="2"/>
      <c r="D213" s="2"/>
      <c r="E213" s="3"/>
      <c r="F213" s="6"/>
    </row>
    <row r="214" spans="1:6" x14ac:dyDescent="0.2">
      <c r="A214" s="39" t="s">
        <v>315</v>
      </c>
      <c r="B214" s="39" t="s">
        <v>316</v>
      </c>
      <c r="C214" s="39"/>
      <c r="D214" s="39"/>
      <c r="E214" s="40"/>
      <c r="F214" s="41">
        <f>F215+F217</f>
        <v>0</v>
      </c>
    </row>
    <row r="215" spans="1:6" x14ac:dyDescent="0.2">
      <c r="A215" s="42" t="s">
        <v>317</v>
      </c>
      <c r="B215" s="42" t="s">
        <v>318</v>
      </c>
      <c r="C215" s="42"/>
      <c r="D215" s="42"/>
      <c r="E215" s="43"/>
      <c r="F215" s="44">
        <f>F216</f>
        <v>0</v>
      </c>
    </row>
    <row r="216" spans="1:6" x14ac:dyDescent="0.2">
      <c r="A216" s="2" t="s">
        <v>319</v>
      </c>
      <c r="B216" s="2" t="s">
        <v>320</v>
      </c>
      <c r="C216" s="2">
        <v>1</v>
      </c>
      <c r="D216" s="2" t="s">
        <v>16</v>
      </c>
      <c r="E216" s="3"/>
      <c r="F216" s="6">
        <f>C216*E216</f>
        <v>0</v>
      </c>
    </row>
    <row r="217" spans="1:6" x14ac:dyDescent="0.2">
      <c r="A217" s="42" t="s">
        <v>321</v>
      </c>
      <c r="B217" s="42" t="s">
        <v>322</v>
      </c>
      <c r="C217" s="42"/>
      <c r="D217" s="42"/>
      <c r="E217" s="43"/>
      <c r="F217" s="44">
        <f>F218</f>
        <v>0</v>
      </c>
    </row>
    <row r="218" spans="1:6" x14ac:dyDescent="0.2">
      <c r="A218" s="2" t="s">
        <v>323</v>
      </c>
      <c r="B218" s="2" t="s">
        <v>324</v>
      </c>
      <c r="C218" s="2">
        <v>5.9</v>
      </c>
      <c r="D218" s="2" t="s">
        <v>30</v>
      </c>
      <c r="E218" s="3"/>
      <c r="F218" s="6">
        <f>C218*E218</f>
        <v>0</v>
      </c>
    </row>
    <row r="219" spans="1:6" x14ac:dyDescent="0.2">
      <c r="A219" s="2" t="s">
        <v>1</v>
      </c>
      <c r="B219" s="2"/>
      <c r="C219" s="2"/>
      <c r="D219" s="2"/>
      <c r="E219" s="3"/>
      <c r="F219" s="6"/>
    </row>
    <row r="220" spans="1:6" x14ac:dyDescent="0.2">
      <c r="A220" s="39" t="s">
        <v>325</v>
      </c>
      <c r="B220" s="39" t="s">
        <v>326</v>
      </c>
      <c r="C220" s="39"/>
      <c r="D220" s="39"/>
      <c r="E220" s="40"/>
      <c r="F220" s="41">
        <f>F221+F223+F228+F230+F232</f>
        <v>0</v>
      </c>
    </row>
    <row r="221" spans="1:6" x14ac:dyDescent="0.2">
      <c r="A221" s="42" t="s">
        <v>327</v>
      </c>
      <c r="B221" s="42" t="s">
        <v>328</v>
      </c>
      <c r="C221" s="42"/>
      <c r="D221" s="42"/>
      <c r="E221" s="43"/>
      <c r="F221" s="44">
        <f>F222</f>
        <v>0</v>
      </c>
    </row>
    <row r="222" spans="1:6" x14ac:dyDescent="0.2">
      <c r="A222" s="2" t="s">
        <v>329</v>
      </c>
      <c r="B222" s="2" t="s">
        <v>330</v>
      </c>
      <c r="C222" s="2">
        <v>15.7</v>
      </c>
      <c r="D222" s="2" t="s">
        <v>30</v>
      </c>
      <c r="E222" s="3"/>
      <c r="F222" s="6">
        <f>C222*E222</f>
        <v>0</v>
      </c>
    </row>
    <row r="223" spans="1:6" x14ac:dyDescent="0.2">
      <c r="A223" s="42" t="s">
        <v>331</v>
      </c>
      <c r="B223" s="42" t="s">
        <v>259</v>
      </c>
      <c r="C223" s="42"/>
      <c r="D223" s="42"/>
      <c r="E223" s="43"/>
      <c r="F223" s="44">
        <f>SUM(F224:F227)</f>
        <v>0</v>
      </c>
    </row>
    <row r="224" spans="1:6" x14ac:dyDescent="0.2">
      <c r="A224" s="2" t="s">
        <v>332</v>
      </c>
      <c r="B224" s="2" t="s">
        <v>550</v>
      </c>
      <c r="C224" s="2">
        <v>1</v>
      </c>
      <c r="D224" s="2" t="s">
        <v>16</v>
      </c>
      <c r="E224" s="3"/>
      <c r="F224" s="6">
        <f>C224*E224</f>
        <v>0</v>
      </c>
    </row>
    <row r="225" spans="1:6" x14ac:dyDescent="0.2">
      <c r="A225" s="2" t="s">
        <v>333</v>
      </c>
      <c r="B225" s="2" t="s">
        <v>334</v>
      </c>
      <c r="C225" s="2">
        <v>166.7</v>
      </c>
      <c r="D225" s="2" t="s">
        <v>30</v>
      </c>
      <c r="E225" s="3"/>
      <c r="F225" s="6">
        <f>C225*E225</f>
        <v>0</v>
      </c>
    </row>
    <row r="226" spans="1:6" ht="25.5" x14ac:dyDescent="0.2">
      <c r="A226" s="2" t="s">
        <v>335</v>
      </c>
      <c r="B226" s="2" t="s">
        <v>336</v>
      </c>
      <c r="C226" s="2">
        <v>428.7</v>
      </c>
      <c r="D226" s="2" t="s">
        <v>30</v>
      </c>
      <c r="E226" s="3"/>
      <c r="F226" s="6">
        <f>C226*E226</f>
        <v>0</v>
      </c>
    </row>
    <row r="227" spans="1:6" x14ac:dyDescent="0.2">
      <c r="A227" s="2" t="s">
        <v>337</v>
      </c>
      <c r="B227" s="2" t="s">
        <v>338</v>
      </c>
      <c r="C227" s="2">
        <v>37.4</v>
      </c>
      <c r="D227" s="2" t="s">
        <v>56</v>
      </c>
      <c r="E227" s="3"/>
      <c r="F227" s="6">
        <f>C227*E227</f>
        <v>0</v>
      </c>
    </row>
    <row r="228" spans="1:6" x14ac:dyDescent="0.2">
      <c r="A228" s="42" t="s">
        <v>339</v>
      </c>
      <c r="B228" s="42" t="s">
        <v>178</v>
      </c>
      <c r="C228" s="42"/>
      <c r="D228" s="42"/>
      <c r="E228" s="43"/>
      <c r="F228" s="44">
        <f>F229</f>
        <v>0</v>
      </c>
    </row>
    <row r="229" spans="1:6" x14ac:dyDescent="0.2">
      <c r="A229" s="2" t="s">
        <v>340</v>
      </c>
      <c r="B229" s="2" t="s">
        <v>341</v>
      </c>
      <c r="C229" s="53">
        <v>195</v>
      </c>
      <c r="D229" s="2" t="s">
        <v>56</v>
      </c>
      <c r="E229" s="3"/>
      <c r="F229" s="6">
        <f>C229*E229</f>
        <v>0</v>
      </c>
    </row>
    <row r="230" spans="1:6" x14ac:dyDescent="0.2">
      <c r="A230" s="42" t="s">
        <v>342</v>
      </c>
      <c r="B230" s="42" t="s">
        <v>343</v>
      </c>
      <c r="C230" s="42"/>
      <c r="D230" s="42"/>
      <c r="E230" s="43"/>
      <c r="F230" s="44">
        <f>F231</f>
        <v>0</v>
      </c>
    </row>
    <row r="231" spans="1:6" x14ac:dyDescent="0.2">
      <c r="A231" s="2" t="s">
        <v>344</v>
      </c>
      <c r="B231" s="2" t="s">
        <v>345</v>
      </c>
      <c r="C231" s="53">
        <v>150</v>
      </c>
      <c r="D231" s="2" t="s">
        <v>56</v>
      </c>
      <c r="E231" s="3"/>
      <c r="F231" s="6">
        <f>C231*E231</f>
        <v>0</v>
      </c>
    </row>
    <row r="232" spans="1:6" x14ac:dyDescent="0.2">
      <c r="A232" s="42" t="s">
        <v>346</v>
      </c>
      <c r="B232" s="42" t="s">
        <v>347</v>
      </c>
      <c r="C232" s="42"/>
      <c r="D232" s="42"/>
      <c r="E232" s="43"/>
      <c r="F232" s="44">
        <f>SUM(F233:F234)</f>
        <v>0</v>
      </c>
    </row>
    <row r="233" spans="1:6" x14ac:dyDescent="0.2">
      <c r="A233" s="2" t="s">
        <v>348</v>
      </c>
      <c r="B233" s="2" t="s">
        <v>349</v>
      </c>
      <c r="C233" s="2">
        <v>55.7</v>
      </c>
      <c r="D233" s="2" t="s">
        <v>30</v>
      </c>
      <c r="E233" s="3"/>
      <c r="F233" s="6">
        <f>C233*E233</f>
        <v>0</v>
      </c>
    </row>
    <row r="234" spans="1:6" x14ac:dyDescent="0.2">
      <c r="A234" s="2" t="s">
        <v>350</v>
      </c>
      <c r="B234" s="2" t="s">
        <v>351</v>
      </c>
      <c r="C234" s="2">
        <v>56.2</v>
      </c>
      <c r="D234" s="2" t="s">
        <v>30</v>
      </c>
      <c r="E234" s="3"/>
      <c r="F234" s="6">
        <f>C234*E234</f>
        <v>0</v>
      </c>
    </row>
    <row r="235" spans="1:6" x14ac:dyDescent="0.2">
      <c r="A235" s="2" t="s">
        <v>1</v>
      </c>
      <c r="B235" s="2"/>
      <c r="C235" s="2"/>
      <c r="D235" s="2"/>
      <c r="E235" s="3"/>
      <c r="F235" s="6"/>
    </row>
    <row r="236" spans="1:6" x14ac:dyDescent="0.2">
      <c r="A236" s="7" t="s">
        <v>352</v>
      </c>
      <c r="B236" s="7" t="s">
        <v>353</v>
      </c>
      <c r="C236" s="7"/>
      <c r="D236" s="7"/>
      <c r="E236" s="8"/>
      <c r="F236" s="9">
        <f>F238+F251+F258+F269+F282+F301</f>
        <v>0</v>
      </c>
    </row>
    <row r="237" spans="1:6" x14ac:dyDescent="0.2">
      <c r="A237" s="2" t="s">
        <v>1</v>
      </c>
      <c r="B237" s="2"/>
      <c r="C237" s="2"/>
      <c r="D237" s="2"/>
      <c r="E237" s="3"/>
      <c r="F237" s="6"/>
    </row>
    <row r="238" spans="1:6" x14ac:dyDescent="0.2">
      <c r="A238" s="39" t="s">
        <v>354</v>
      </c>
      <c r="B238" s="39" t="s">
        <v>355</v>
      </c>
      <c r="C238" s="39"/>
      <c r="D238" s="39"/>
      <c r="E238" s="40"/>
      <c r="F238" s="41">
        <f>F239+F242</f>
        <v>0</v>
      </c>
    </row>
    <row r="239" spans="1:6" x14ac:dyDescent="0.2">
      <c r="A239" s="42" t="s">
        <v>356</v>
      </c>
      <c r="B239" s="42" t="s">
        <v>357</v>
      </c>
      <c r="C239" s="42"/>
      <c r="D239" s="42"/>
      <c r="E239" s="43"/>
      <c r="F239" s="44">
        <f>SUM(F240:F241)</f>
        <v>0</v>
      </c>
    </row>
    <row r="240" spans="1:6" x14ac:dyDescent="0.2">
      <c r="A240" s="2" t="s">
        <v>358</v>
      </c>
      <c r="B240" s="2" t="s">
        <v>359</v>
      </c>
      <c r="C240" s="2">
        <v>47.8</v>
      </c>
      <c r="D240" s="2" t="s">
        <v>56</v>
      </c>
      <c r="E240" s="3"/>
      <c r="F240" s="6">
        <f>C240*E240</f>
        <v>0</v>
      </c>
    </row>
    <row r="241" spans="1:6" x14ac:dyDescent="0.2">
      <c r="A241" s="2" t="s">
        <v>360</v>
      </c>
      <c r="B241" s="2" t="s">
        <v>361</v>
      </c>
      <c r="C241" s="2">
        <v>4.0999999999999996</v>
      </c>
      <c r="D241" s="2" t="s">
        <v>56</v>
      </c>
      <c r="E241" s="3"/>
      <c r="F241" s="6">
        <f>C241*E241</f>
        <v>0</v>
      </c>
    </row>
    <row r="242" spans="1:6" x14ac:dyDescent="0.2">
      <c r="A242" s="42" t="s">
        <v>362</v>
      </c>
      <c r="B242" s="42" t="s">
        <v>363</v>
      </c>
      <c r="C242" s="42"/>
      <c r="D242" s="42"/>
      <c r="E242" s="43"/>
      <c r="F242" s="44">
        <f>SUM(F243:F249)</f>
        <v>0</v>
      </c>
    </row>
    <row r="243" spans="1:6" ht="25.5" x14ac:dyDescent="0.2">
      <c r="A243" s="2" t="s">
        <v>364</v>
      </c>
      <c r="B243" s="2" t="s">
        <v>551</v>
      </c>
      <c r="C243" s="2">
        <v>47.7</v>
      </c>
      <c r="D243" s="2" t="s">
        <v>56</v>
      </c>
      <c r="E243" s="3"/>
      <c r="F243" s="6">
        <f>C243*E243</f>
        <v>0</v>
      </c>
    </row>
    <row r="244" spans="1:6" ht="25.5" x14ac:dyDescent="0.2">
      <c r="A244" s="2" t="s">
        <v>365</v>
      </c>
      <c r="B244" s="2" t="s">
        <v>366</v>
      </c>
      <c r="C244" s="2">
        <v>10.5</v>
      </c>
      <c r="D244" s="2" t="s">
        <v>56</v>
      </c>
      <c r="E244" s="3"/>
      <c r="F244" s="6">
        <f t="shared" ref="F244:F249" si="3">C244*E244</f>
        <v>0</v>
      </c>
    </row>
    <row r="245" spans="1:6" ht="25.5" x14ac:dyDescent="0.2">
      <c r="A245" s="2" t="s">
        <v>367</v>
      </c>
      <c r="B245" s="2" t="s">
        <v>552</v>
      </c>
      <c r="C245" s="2">
        <v>4.9000000000000004</v>
      </c>
      <c r="D245" s="2" t="s">
        <v>56</v>
      </c>
      <c r="E245" s="3"/>
      <c r="F245" s="6">
        <f t="shared" si="3"/>
        <v>0</v>
      </c>
    </row>
    <row r="246" spans="1:6" ht="25.5" x14ac:dyDescent="0.2">
      <c r="A246" s="2" t="s">
        <v>368</v>
      </c>
      <c r="B246" s="2" t="s">
        <v>369</v>
      </c>
      <c r="C246" s="2">
        <v>8.6999999999999993</v>
      </c>
      <c r="D246" s="2" t="s">
        <v>56</v>
      </c>
      <c r="E246" s="3"/>
      <c r="F246" s="6">
        <f t="shared" si="3"/>
        <v>0</v>
      </c>
    </row>
    <row r="247" spans="1:6" x14ac:dyDescent="0.2">
      <c r="A247" s="2" t="s">
        <v>370</v>
      </c>
      <c r="B247" s="2" t="s">
        <v>371</v>
      </c>
      <c r="C247" s="2">
        <v>5.8</v>
      </c>
      <c r="D247" s="2" t="s">
        <v>56</v>
      </c>
      <c r="E247" s="3"/>
      <c r="F247" s="6">
        <f t="shared" si="3"/>
        <v>0</v>
      </c>
    </row>
    <row r="248" spans="1:6" ht="25.5" x14ac:dyDescent="0.2">
      <c r="A248" s="2" t="s">
        <v>372</v>
      </c>
      <c r="B248" s="2" t="s">
        <v>373</v>
      </c>
      <c r="C248" s="2">
        <v>8.9</v>
      </c>
      <c r="D248" s="2" t="s">
        <v>56</v>
      </c>
      <c r="E248" s="3"/>
      <c r="F248" s="6">
        <f t="shared" si="3"/>
        <v>0</v>
      </c>
    </row>
    <row r="249" spans="1:6" ht="25.5" x14ac:dyDescent="0.2">
      <c r="A249" s="2" t="s">
        <v>374</v>
      </c>
      <c r="B249" s="2" t="s">
        <v>553</v>
      </c>
      <c r="C249" s="2">
        <v>3.9</v>
      </c>
      <c r="D249" s="2" t="s">
        <v>56</v>
      </c>
      <c r="E249" s="3"/>
      <c r="F249" s="6">
        <f t="shared" si="3"/>
        <v>0</v>
      </c>
    </row>
    <row r="250" spans="1:6" x14ac:dyDescent="0.2">
      <c r="A250" s="2" t="s">
        <v>1</v>
      </c>
      <c r="B250" s="2"/>
      <c r="C250" s="2"/>
      <c r="D250" s="2"/>
      <c r="E250" s="3"/>
      <c r="F250" s="6"/>
    </row>
    <row r="251" spans="1:6" x14ac:dyDescent="0.2">
      <c r="A251" s="39" t="s">
        <v>375</v>
      </c>
      <c r="B251" s="39" t="s">
        <v>376</v>
      </c>
      <c r="C251" s="39"/>
      <c r="D251" s="39"/>
      <c r="E251" s="40"/>
      <c r="F251" s="41">
        <f>F252+F254</f>
        <v>0</v>
      </c>
    </row>
    <row r="252" spans="1:6" x14ac:dyDescent="0.2">
      <c r="A252" s="55">
        <v>524</v>
      </c>
      <c r="B252" s="42" t="s">
        <v>580</v>
      </c>
      <c r="C252" s="42"/>
      <c r="D252" s="42"/>
      <c r="E252" s="43"/>
      <c r="F252" s="44">
        <f>F253</f>
        <v>0</v>
      </c>
    </row>
    <row r="253" spans="1:6" x14ac:dyDescent="0.2">
      <c r="A253" s="56">
        <v>5240000001</v>
      </c>
      <c r="B253" s="2" t="s">
        <v>581</v>
      </c>
      <c r="C253" s="2">
        <v>1</v>
      </c>
      <c r="D253" s="2" t="s">
        <v>21</v>
      </c>
      <c r="E253" s="3"/>
      <c r="F253" s="6">
        <f>C253*E253</f>
        <v>0</v>
      </c>
    </row>
    <row r="254" spans="1:6" x14ac:dyDescent="0.2">
      <c r="A254" s="42" t="s">
        <v>377</v>
      </c>
      <c r="B254" s="42" t="s">
        <v>378</v>
      </c>
      <c r="C254" s="42"/>
      <c r="D254" s="42"/>
      <c r="E254" s="43"/>
      <c r="F254" s="44">
        <f>SUM(F255:F256)</f>
        <v>0</v>
      </c>
    </row>
    <row r="255" spans="1:6" x14ac:dyDescent="0.2">
      <c r="A255" s="2" t="s">
        <v>379</v>
      </c>
      <c r="B255" s="2" t="s">
        <v>380</v>
      </c>
      <c r="C255" s="2">
        <v>8</v>
      </c>
      <c r="D255" s="2" t="s">
        <v>21</v>
      </c>
      <c r="E255" s="3"/>
      <c r="F255" s="6">
        <f>C255*E255</f>
        <v>0</v>
      </c>
    </row>
    <row r="256" spans="1:6" x14ac:dyDescent="0.2">
      <c r="A256" s="2" t="s">
        <v>381</v>
      </c>
      <c r="B256" s="2" t="s">
        <v>382</v>
      </c>
      <c r="C256" s="2">
        <v>2</v>
      </c>
      <c r="D256" s="2" t="s">
        <v>21</v>
      </c>
      <c r="E256" s="3"/>
      <c r="F256" s="6">
        <f>C256*E256</f>
        <v>0</v>
      </c>
    </row>
    <row r="257" spans="1:6" x14ac:dyDescent="0.2">
      <c r="A257" s="2" t="s">
        <v>1</v>
      </c>
      <c r="B257" s="2"/>
      <c r="C257" s="2"/>
      <c r="D257" s="2"/>
      <c r="E257" s="3"/>
      <c r="F257" s="6"/>
    </row>
    <row r="258" spans="1:6" x14ac:dyDescent="0.2">
      <c r="A258" s="39" t="s">
        <v>383</v>
      </c>
      <c r="B258" s="39" t="s">
        <v>384</v>
      </c>
      <c r="C258" s="39"/>
      <c r="D258" s="39"/>
      <c r="E258" s="40"/>
      <c r="F258" s="41">
        <f>F259+F262+F264+F266</f>
        <v>0</v>
      </c>
    </row>
    <row r="259" spans="1:6" x14ac:dyDescent="0.2">
      <c r="A259" s="42" t="s">
        <v>385</v>
      </c>
      <c r="B259" s="42" t="s">
        <v>386</v>
      </c>
      <c r="C259" s="42"/>
      <c r="D259" s="42"/>
      <c r="E259" s="43"/>
      <c r="F259" s="44">
        <f>SUM(F260:F261)</f>
        <v>0</v>
      </c>
    </row>
    <row r="260" spans="1:6" x14ac:dyDescent="0.2">
      <c r="A260" s="2" t="s">
        <v>387</v>
      </c>
      <c r="B260" s="2" t="s">
        <v>388</v>
      </c>
      <c r="C260" s="53">
        <v>382</v>
      </c>
      <c r="D260" s="2" t="s">
        <v>56</v>
      </c>
      <c r="E260" s="3"/>
      <c r="F260" s="6">
        <f>C260*E260</f>
        <v>0</v>
      </c>
    </row>
    <row r="261" spans="1:6" x14ac:dyDescent="0.2">
      <c r="A261" s="2" t="s">
        <v>389</v>
      </c>
      <c r="B261" s="2" t="s">
        <v>390</v>
      </c>
      <c r="C261" s="53">
        <v>23</v>
      </c>
      <c r="D261" s="2" t="s">
        <v>56</v>
      </c>
      <c r="E261" s="3"/>
      <c r="F261" s="6">
        <f>C261*E261</f>
        <v>0</v>
      </c>
    </row>
    <row r="262" spans="1:6" x14ac:dyDescent="0.2">
      <c r="A262" s="42" t="s">
        <v>391</v>
      </c>
      <c r="B262" s="42" t="s">
        <v>392</v>
      </c>
      <c r="C262" s="54"/>
      <c r="D262" s="42"/>
      <c r="E262" s="43"/>
      <c r="F262" s="44">
        <f>F263</f>
        <v>0</v>
      </c>
    </row>
    <row r="263" spans="1:6" x14ac:dyDescent="0.2">
      <c r="A263" s="2" t="s">
        <v>393</v>
      </c>
      <c r="B263" s="2" t="s">
        <v>394</v>
      </c>
      <c r="C263" s="53">
        <v>322</v>
      </c>
      <c r="D263" s="2" t="s">
        <v>56</v>
      </c>
      <c r="E263" s="3"/>
      <c r="F263" s="6">
        <f>C263*E263</f>
        <v>0</v>
      </c>
    </row>
    <row r="264" spans="1:6" x14ac:dyDescent="0.2">
      <c r="A264" s="42" t="s">
        <v>395</v>
      </c>
      <c r="B264" s="42" t="s">
        <v>396</v>
      </c>
      <c r="C264" s="42"/>
      <c r="D264" s="42"/>
      <c r="E264" s="43"/>
      <c r="F264" s="44">
        <f>F265</f>
        <v>0</v>
      </c>
    </row>
    <row r="265" spans="1:6" ht="25.5" x14ac:dyDescent="0.2">
      <c r="A265" s="2" t="s">
        <v>397</v>
      </c>
      <c r="B265" s="2" t="s">
        <v>398</v>
      </c>
      <c r="C265" s="2">
        <v>52.7</v>
      </c>
      <c r="D265" s="2" t="s">
        <v>56</v>
      </c>
      <c r="E265" s="3"/>
      <c r="F265" s="6">
        <f>C265*E265</f>
        <v>0</v>
      </c>
    </row>
    <row r="266" spans="1:6" x14ac:dyDescent="0.2">
      <c r="A266" s="42" t="s">
        <v>399</v>
      </c>
      <c r="B266" s="42" t="s">
        <v>218</v>
      </c>
      <c r="C266" s="42"/>
      <c r="D266" s="42"/>
      <c r="E266" s="43"/>
      <c r="F266" s="44">
        <f>F267</f>
        <v>0</v>
      </c>
    </row>
    <row r="267" spans="1:6" x14ac:dyDescent="0.2">
      <c r="A267" s="2" t="s">
        <v>400</v>
      </c>
      <c r="B267" s="2" t="s">
        <v>401</v>
      </c>
      <c r="C267" s="2">
        <v>43.5</v>
      </c>
      <c r="D267" s="2" t="s">
        <v>56</v>
      </c>
      <c r="E267" s="3"/>
      <c r="F267" s="6">
        <f>C267*E267</f>
        <v>0</v>
      </c>
    </row>
    <row r="268" spans="1:6" x14ac:dyDescent="0.2">
      <c r="A268" s="2" t="s">
        <v>1</v>
      </c>
      <c r="B268" s="2"/>
      <c r="C268" s="2"/>
      <c r="D268" s="2"/>
      <c r="E268" s="3"/>
      <c r="F268" s="6"/>
    </row>
    <row r="269" spans="1:6" x14ac:dyDescent="0.2">
      <c r="A269" s="39" t="s">
        <v>402</v>
      </c>
      <c r="B269" s="39" t="s">
        <v>403</v>
      </c>
      <c r="C269" s="39"/>
      <c r="D269" s="39"/>
      <c r="E269" s="40"/>
      <c r="F269" s="41">
        <f>F270+F272+F278</f>
        <v>0</v>
      </c>
    </row>
    <row r="270" spans="1:6" x14ac:dyDescent="0.2">
      <c r="A270" s="42" t="s">
        <v>404</v>
      </c>
      <c r="B270" s="42" t="s">
        <v>386</v>
      </c>
      <c r="C270" s="42"/>
      <c r="D270" s="42"/>
      <c r="E270" s="43"/>
      <c r="F270" s="44">
        <f>F271</f>
        <v>0</v>
      </c>
    </row>
    <row r="271" spans="1:6" x14ac:dyDescent="0.2">
      <c r="A271" s="2" t="s">
        <v>405</v>
      </c>
      <c r="B271" s="2" t="s">
        <v>406</v>
      </c>
      <c r="C271" s="53">
        <v>152</v>
      </c>
      <c r="D271" s="2" t="s">
        <v>56</v>
      </c>
      <c r="E271" s="3"/>
      <c r="F271" s="6">
        <f>C271*E271</f>
        <v>0</v>
      </c>
    </row>
    <row r="272" spans="1:6" x14ac:dyDescent="0.2">
      <c r="A272" s="42" t="s">
        <v>407</v>
      </c>
      <c r="B272" s="42" t="s">
        <v>408</v>
      </c>
      <c r="C272" s="42"/>
      <c r="D272" s="42"/>
      <c r="E272" s="43"/>
      <c r="F272" s="44">
        <f>SUM(F273:F277)</f>
        <v>0</v>
      </c>
    </row>
    <row r="273" spans="1:6" x14ac:dyDescent="0.2">
      <c r="A273" s="2" t="s">
        <v>409</v>
      </c>
      <c r="B273" s="2" t="s">
        <v>410</v>
      </c>
      <c r="C273" s="2">
        <v>71.900000000000006</v>
      </c>
      <c r="D273" s="2" t="s">
        <v>56</v>
      </c>
      <c r="E273" s="3"/>
      <c r="F273" s="6">
        <f>C273*E273</f>
        <v>0</v>
      </c>
    </row>
    <row r="274" spans="1:6" ht="25.5" x14ac:dyDescent="0.2">
      <c r="A274" s="2" t="s">
        <v>411</v>
      </c>
      <c r="B274" s="2" t="s">
        <v>412</v>
      </c>
      <c r="C274" s="2">
        <v>71.900000000000006</v>
      </c>
      <c r="D274" s="2" t="s">
        <v>56</v>
      </c>
      <c r="E274" s="3"/>
      <c r="F274" s="6">
        <f>C274*E274</f>
        <v>0</v>
      </c>
    </row>
    <row r="275" spans="1:6" x14ac:dyDescent="0.2">
      <c r="A275" s="2" t="s">
        <v>413</v>
      </c>
      <c r="B275" s="2" t="s">
        <v>414</v>
      </c>
      <c r="C275" s="2">
        <v>14.4</v>
      </c>
      <c r="D275" s="2" t="s">
        <v>56</v>
      </c>
      <c r="E275" s="3"/>
      <c r="F275" s="6">
        <f>C275*E275</f>
        <v>0</v>
      </c>
    </row>
    <row r="276" spans="1:6" x14ac:dyDescent="0.2">
      <c r="A276" s="2" t="s">
        <v>415</v>
      </c>
      <c r="B276" s="2" t="s">
        <v>416</v>
      </c>
      <c r="C276" s="2">
        <v>4.5</v>
      </c>
      <c r="D276" s="2" t="s">
        <v>56</v>
      </c>
      <c r="E276" s="3"/>
      <c r="F276" s="6">
        <f>C276*E276</f>
        <v>0</v>
      </c>
    </row>
    <row r="277" spans="1:6" x14ac:dyDescent="0.2">
      <c r="A277" s="2" t="s">
        <v>417</v>
      </c>
      <c r="B277" s="2" t="s">
        <v>418</v>
      </c>
      <c r="C277" s="2">
        <v>16.100000000000001</v>
      </c>
      <c r="D277" s="2" t="s">
        <v>56</v>
      </c>
      <c r="E277" s="3"/>
      <c r="F277" s="6">
        <f>C277*E277</f>
        <v>0</v>
      </c>
    </row>
    <row r="278" spans="1:6" x14ac:dyDescent="0.2">
      <c r="A278" s="42" t="s">
        <v>419</v>
      </c>
      <c r="B278" s="42" t="s">
        <v>420</v>
      </c>
      <c r="C278" s="42"/>
      <c r="D278" s="42"/>
      <c r="E278" s="43"/>
      <c r="F278" s="44">
        <f>SUM(F279:F280)</f>
        <v>0</v>
      </c>
    </row>
    <row r="279" spans="1:6" x14ac:dyDescent="0.2">
      <c r="A279" s="2" t="s">
        <v>421</v>
      </c>
      <c r="B279" s="2" t="s">
        <v>422</v>
      </c>
      <c r="C279" s="53">
        <v>114</v>
      </c>
      <c r="D279" s="2" t="s">
        <v>56</v>
      </c>
      <c r="E279" s="3"/>
      <c r="F279" s="6">
        <f>C279*E279</f>
        <v>0</v>
      </c>
    </row>
    <row r="280" spans="1:6" x14ac:dyDescent="0.2">
      <c r="A280" s="2" t="s">
        <v>423</v>
      </c>
      <c r="B280" s="2" t="s">
        <v>424</v>
      </c>
      <c r="C280" s="2">
        <v>28.8</v>
      </c>
      <c r="D280" s="2" t="s">
        <v>44</v>
      </c>
      <c r="E280" s="3"/>
      <c r="F280" s="6">
        <f>C280*E280</f>
        <v>0</v>
      </c>
    </row>
    <row r="281" spans="1:6" x14ac:dyDescent="0.2">
      <c r="A281" s="2" t="s">
        <v>1</v>
      </c>
      <c r="B281" s="2"/>
      <c r="C281" s="2"/>
      <c r="D281" s="2"/>
      <c r="E281" s="3"/>
      <c r="F281" s="6"/>
    </row>
    <row r="282" spans="1:6" x14ac:dyDescent="0.2">
      <c r="A282" s="39" t="s">
        <v>425</v>
      </c>
      <c r="B282" s="39" t="s">
        <v>426</v>
      </c>
      <c r="C282" s="39"/>
      <c r="D282" s="39"/>
      <c r="E282" s="40"/>
      <c r="F282" s="41">
        <f>F283+F286+F288+F290+F292+F294+F298</f>
        <v>0</v>
      </c>
    </row>
    <row r="283" spans="1:6" x14ac:dyDescent="0.2">
      <c r="A283" s="42" t="s">
        <v>427</v>
      </c>
      <c r="B283" s="42" t="s">
        <v>428</v>
      </c>
      <c r="C283" s="42"/>
      <c r="D283" s="42"/>
      <c r="E283" s="43"/>
      <c r="F283" s="44">
        <f>SUM(F284:F285)</f>
        <v>0</v>
      </c>
    </row>
    <row r="284" spans="1:6" ht="25.5" x14ac:dyDescent="0.2">
      <c r="A284" s="2" t="s">
        <v>429</v>
      </c>
      <c r="B284" s="2" t="s">
        <v>430</v>
      </c>
      <c r="C284" s="2">
        <v>80.3</v>
      </c>
      <c r="D284" s="2" t="s">
        <v>56</v>
      </c>
      <c r="E284" s="3"/>
      <c r="F284" s="6">
        <f>C284*E284</f>
        <v>0</v>
      </c>
    </row>
    <row r="285" spans="1:6" ht="25.5" x14ac:dyDescent="0.2">
      <c r="A285" s="2" t="s">
        <v>431</v>
      </c>
      <c r="B285" s="2" t="s">
        <v>432</v>
      </c>
      <c r="C285" s="2">
        <v>33.9</v>
      </c>
      <c r="D285" s="2" t="s">
        <v>56</v>
      </c>
      <c r="E285" s="3"/>
      <c r="F285" s="6">
        <f>C285*E285</f>
        <v>0</v>
      </c>
    </row>
    <row r="286" spans="1:6" x14ac:dyDescent="0.2">
      <c r="A286" s="42" t="s">
        <v>433</v>
      </c>
      <c r="B286" s="42" t="s">
        <v>434</v>
      </c>
      <c r="C286" s="42"/>
      <c r="D286" s="42"/>
      <c r="E286" s="43"/>
      <c r="F286" s="44">
        <f>F287</f>
        <v>0</v>
      </c>
    </row>
    <row r="287" spans="1:6" x14ac:dyDescent="0.2">
      <c r="A287" s="2" t="s">
        <v>435</v>
      </c>
      <c r="B287" s="2" t="s">
        <v>436</v>
      </c>
      <c r="C287" s="2">
        <v>10.7</v>
      </c>
      <c r="D287" s="2" t="s">
        <v>56</v>
      </c>
      <c r="E287" s="3"/>
      <c r="F287" s="6">
        <f>C287*E287</f>
        <v>0</v>
      </c>
    </row>
    <row r="288" spans="1:6" x14ac:dyDescent="0.2">
      <c r="A288" s="42" t="s">
        <v>437</v>
      </c>
      <c r="B288" s="42" t="s">
        <v>438</v>
      </c>
      <c r="C288" s="42"/>
      <c r="D288" s="42"/>
      <c r="E288" s="43"/>
      <c r="F288" s="44">
        <f>F289</f>
        <v>0</v>
      </c>
    </row>
    <row r="289" spans="1:6" x14ac:dyDescent="0.2">
      <c r="A289" s="2" t="s">
        <v>439</v>
      </c>
      <c r="B289" s="2" t="s">
        <v>440</v>
      </c>
      <c r="C289" s="2">
        <v>123.8</v>
      </c>
      <c r="D289" s="2" t="s">
        <v>30</v>
      </c>
      <c r="E289" s="3"/>
      <c r="F289" s="6">
        <f>C289*E289</f>
        <v>0</v>
      </c>
    </row>
    <row r="290" spans="1:6" x14ac:dyDescent="0.2">
      <c r="A290" s="42" t="s">
        <v>441</v>
      </c>
      <c r="B290" s="42" t="s">
        <v>442</v>
      </c>
      <c r="C290" s="42"/>
      <c r="D290" s="42"/>
      <c r="E290" s="43"/>
      <c r="F290" s="44">
        <f>F291</f>
        <v>0</v>
      </c>
    </row>
    <row r="291" spans="1:6" ht="25.5" x14ac:dyDescent="0.2">
      <c r="A291" s="2" t="s">
        <v>443</v>
      </c>
      <c r="B291" s="2" t="s">
        <v>444</v>
      </c>
      <c r="C291" s="2">
        <v>33.9</v>
      </c>
      <c r="D291" s="2" t="s">
        <v>56</v>
      </c>
      <c r="E291" s="3"/>
      <c r="F291" s="6">
        <f>C291*E291</f>
        <v>0</v>
      </c>
    </row>
    <row r="292" spans="1:6" x14ac:dyDescent="0.2">
      <c r="A292" s="42" t="s">
        <v>445</v>
      </c>
      <c r="B292" s="42" t="s">
        <v>446</v>
      </c>
      <c r="C292" s="42"/>
      <c r="D292" s="42"/>
      <c r="E292" s="43"/>
      <c r="F292" s="44">
        <f>F293</f>
        <v>0</v>
      </c>
    </row>
    <row r="293" spans="1:6" x14ac:dyDescent="0.2">
      <c r="A293" s="2" t="s">
        <v>447</v>
      </c>
      <c r="B293" s="2" t="s">
        <v>448</v>
      </c>
      <c r="C293" s="2">
        <v>118.1</v>
      </c>
      <c r="D293" s="2" t="s">
        <v>56</v>
      </c>
      <c r="E293" s="3"/>
      <c r="F293" s="6">
        <f>C293*E293</f>
        <v>0</v>
      </c>
    </row>
    <row r="294" spans="1:6" x14ac:dyDescent="0.2">
      <c r="A294" s="42" t="s">
        <v>449</v>
      </c>
      <c r="B294" s="42" t="s">
        <v>218</v>
      </c>
      <c r="C294" s="42"/>
      <c r="D294" s="42"/>
      <c r="E294" s="43"/>
      <c r="F294" s="44">
        <f>SUM(F295:F297)</f>
        <v>0</v>
      </c>
    </row>
    <row r="295" spans="1:6" ht="25.5" x14ac:dyDescent="0.2">
      <c r="A295" s="2" t="s">
        <v>450</v>
      </c>
      <c r="B295" s="2" t="s">
        <v>554</v>
      </c>
      <c r="C295" s="2">
        <v>80.3</v>
      </c>
      <c r="D295" s="2" t="s">
        <v>56</v>
      </c>
      <c r="E295" s="3"/>
      <c r="F295" s="6">
        <f>C295*E295</f>
        <v>0</v>
      </c>
    </row>
    <row r="296" spans="1:6" x14ac:dyDescent="0.2">
      <c r="A296" s="2" t="s">
        <v>451</v>
      </c>
      <c r="B296" s="2" t="s">
        <v>555</v>
      </c>
      <c r="C296" s="2">
        <v>104.4</v>
      </c>
      <c r="D296" s="2" t="s">
        <v>56</v>
      </c>
      <c r="E296" s="3"/>
      <c r="F296" s="6">
        <f>C296*E296</f>
        <v>0</v>
      </c>
    </row>
    <row r="297" spans="1:6" x14ac:dyDescent="0.2">
      <c r="A297" s="2" t="s">
        <v>452</v>
      </c>
      <c r="B297" s="2" t="s">
        <v>453</v>
      </c>
      <c r="C297" s="2">
        <v>19.100000000000001</v>
      </c>
      <c r="D297" s="2" t="s">
        <v>56</v>
      </c>
      <c r="E297" s="3"/>
      <c r="F297" s="6">
        <f>C297*E297</f>
        <v>0</v>
      </c>
    </row>
    <row r="298" spans="1:6" x14ac:dyDescent="0.2">
      <c r="A298" s="42" t="s">
        <v>454</v>
      </c>
      <c r="B298" s="42" t="s">
        <v>455</v>
      </c>
      <c r="C298" s="42"/>
      <c r="D298" s="42"/>
      <c r="E298" s="43"/>
      <c r="F298" s="44">
        <f>F299</f>
        <v>0</v>
      </c>
    </row>
    <row r="299" spans="1:6" x14ac:dyDescent="0.2">
      <c r="A299" s="2" t="s">
        <v>456</v>
      </c>
      <c r="B299" s="2" t="s">
        <v>556</v>
      </c>
      <c r="C299" s="2">
        <v>3.4</v>
      </c>
      <c r="D299" s="2" t="s">
        <v>56</v>
      </c>
      <c r="E299" s="3"/>
      <c r="F299" s="6">
        <f>C299*E299</f>
        <v>0</v>
      </c>
    </row>
    <row r="300" spans="1:6" x14ac:dyDescent="0.2">
      <c r="A300" s="2" t="s">
        <v>1</v>
      </c>
      <c r="B300" s="2"/>
      <c r="C300" s="2"/>
      <c r="D300" s="2"/>
      <c r="E300" s="3"/>
      <c r="F300" s="6"/>
    </row>
    <row r="301" spans="1:6" x14ac:dyDescent="0.2">
      <c r="A301" s="39" t="s">
        <v>457</v>
      </c>
      <c r="B301" s="39" t="s">
        <v>458</v>
      </c>
      <c r="C301" s="39"/>
      <c r="D301" s="39"/>
      <c r="E301" s="40"/>
      <c r="F301" s="41">
        <f>SUM(F302:F304)</f>
        <v>0</v>
      </c>
    </row>
    <row r="302" spans="1:6" ht="25.5" x14ac:dyDescent="0.2">
      <c r="A302" s="2" t="s">
        <v>459</v>
      </c>
      <c r="B302" s="2" t="s">
        <v>460</v>
      </c>
      <c r="C302" s="2">
        <v>19.100000000000001</v>
      </c>
      <c r="D302" s="2" t="s">
        <v>56</v>
      </c>
      <c r="E302" s="3"/>
      <c r="F302" s="6">
        <f>C302*E302</f>
        <v>0</v>
      </c>
    </row>
    <row r="303" spans="1:6" ht="25.5" x14ac:dyDescent="0.2">
      <c r="A303" s="2" t="s">
        <v>461</v>
      </c>
      <c r="B303" s="2" t="s">
        <v>462</v>
      </c>
      <c r="C303" s="53">
        <v>3</v>
      </c>
      <c r="D303" s="2" t="s">
        <v>56</v>
      </c>
      <c r="E303" s="3"/>
      <c r="F303" s="6">
        <f>C303*E303</f>
        <v>0</v>
      </c>
    </row>
    <row r="304" spans="1:6" x14ac:dyDescent="0.2">
      <c r="A304" s="2" t="s">
        <v>463</v>
      </c>
      <c r="B304" s="2" t="s">
        <v>464</v>
      </c>
      <c r="C304" s="2">
        <v>1</v>
      </c>
      <c r="D304" s="2" t="s">
        <v>16</v>
      </c>
      <c r="E304" s="3"/>
      <c r="F304" s="6">
        <f>C304*E304</f>
        <v>0</v>
      </c>
    </row>
    <row r="305" spans="1:8" x14ac:dyDescent="0.2">
      <c r="A305" s="2" t="s">
        <v>1</v>
      </c>
      <c r="B305" s="2"/>
      <c r="C305" s="2"/>
      <c r="D305" s="2"/>
      <c r="E305" s="3"/>
      <c r="F305" s="6"/>
    </row>
    <row r="306" spans="1:8" x14ac:dyDescent="0.2">
      <c r="A306" s="7" t="s">
        <v>465</v>
      </c>
      <c r="B306" s="7" t="s">
        <v>466</v>
      </c>
      <c r="C306" s="7"/>
      <c r="D306" s="7"/>
      <c r="E306" s="8"/>
      <c r="F306" s="9">
        <f>F308</f>
        <v>0</v>
      </c>
    </row>
    <row r="307" spans="1:8" x14ac:dyDescent="0.2">
      <c r="A307" s="2" t="s">
        <v>1</v>
      </c>
      <c r="B307" s="2"/>
      <c r="C307" s="2"/>
      <c r="D307" s="2"/>
      <c r="E307" s="3"/>
      <c r="F307" s="6"/>
    </row>
    <row r="308" spans="1:8" x14ac:dyDescent="0.2">
      <c r="A308" s="39" t="s">
        <v>467</v>
      </c>
      <c r="B308" s="39" t="s">
        <v>468</v>
      </c>
      <c r="C308" s="39"/>
      <c r="D308" s="39"/>
      <c r="E308" s="40"/>
      <c r="F308" s="41">
        <f>F309</f>
        <v>0</v>
      </c>
    </row>
    <row r="309" spans="1:8" ht="25.5" x14ac:dyDescent="0.2">
      <c r="A309" s="2" t="s">
        <v>469</v>
      </c>
      <c r="B309" s="2" t="s">
        <v>470</v>
      </c>
      <c r="C309" s="2">
        <v>1</v>
      </c>
      <c r="D309" s="2" t="s">
        <v>16</v>
      </c>
      <c r="E309" s="3"/>
      <c r="F309" s="6">
        <f>C309*E309</f>
        <v>0</v>
      </c>
    </row>
    <row r="310" spans="1:8" x14ac:dyDescent="0.2">
      <c r="A310" s="2" t="s">
        <v>1</v>
      </c>
      <c r="B310" s="2"/>
      <c r="C310" s="2"/>
      <c r="D310" s="2"/>
      <c r="E310" s="2"/>
      <c r="F310" s="10"/>
    </row>
    <row r="311" spans="1:8" s="17" customFormat="1" x14ac:dyDescent="0.2">
      <c r="A311" s="11" t="s">
        <v>481</v>
      </c>
      <c r="B311" s="12" t="s">
        <v>482</v>
      </c>
      <c r="C311" s="13"/>
      <c r="D311" s="14"/>
      <c r="E311" s="15"/>
      <c r="F311" s="16">
        <f>F313+F318+F325+F328+F336</f>
        <v>0</v>
      </c>
    </row>
    <row r="312" spans="1:8" s="20" customFormat="1" x14ac:dyDescent="0.2">
      <c r="A312" s="18" t="s">
        <v>1</v>
      </c>
      <c r="B312" s="19"/>
      <c r="C312" s="18"/>
      <c r="D312" s="18"/>
      <c r="E312" s="3"/>
      <c r="F312" s="10"/>
    </row>
    <row r="313" spans="1:8" s="25" customFormat="1" x14ac:dyDescent="0.2">
      <c r="A313" s="21" t="s">
        <v>483</v>
      </c>
      <c r="B313" s="22" t="s">
        <v>484</v>
      </c>
      <c r="C313" s="21"/>
      <c r="D313" s="21"/>
      <c r="E313" s="23"/>
      <c r="F313" s="24">
        <f>F314+F316</f>
        <v>0</v>
      </c>
    </row>
    <row r="314" spans="1:8" s="28" customFormat="1" x14ac:dyDescent="0.2">
      <c r="A314" s="26" t="s">
        <v>485</v>
      </c>
      <c r="B314" s="27" t="s">
        <v>486</v>
      </c>
      <c r="C314" s="26">
        <v>1</v>
      </c>
      <c r="D314" s="26" t="s">
        <v>16</v>
      </c>
      <c r="E314" s="57"/>
      <c r="F314" s="59">
        <f t="shared" ref="F314:F323" si="4">C314*E314</f>
        <v>0</v>
      </c>
      <c r="H314" s="29"/>
    </row>
    <row r="315" spans="1:8" s="28" customFormat="1" x14ac:dyDescent="0.2">
      <c r="A315" s="26" t="s">
        <v>487</v>
      </c>
      <c r="B315" s="27" t="s">
        <v>488</v>
      </c>
      <c r="C315" s="26">
        <v>1</v>
      </c>
      <c r="D315" s="26" t="s">
        <v>16</v>
      </c>
      <c r="E315" s="58"/>
      <c r="F315" s="58"/>
    </row>
    <row r="316" spans="1:8" s="28" customFormat="1" x14ac:dyDescent="0.2">
      <c r="A316" s="26" t="s">
        <v>489</v>
      </c>
      <c r="B316" s="27" t="s">
        <v>490</v>
      </c>
      <c r="C316" s="26">
        <v>1</v>
      </c>
      <c r="D316" s="26" t="s">
        <v>16</v>
      </c>
      <c r="E316" s="30"/>
      <c r="F316" s="31">
        <f t="shared" si="4"/>
        <v>0</v>
      </c>
      <c r="H316" s="29"/>
    </row>
    <row r="317" spans="1:8" s="25" customFormat="1" x14ac:dyDescent="0.2">
      <c r="A317" s="32"/>
      <c r="B317" s="33"/>
      <c r="C317" s="34"/>
      <c r="D317" s="34"/>
      <c r="E317" s="35"/>
      <c r="F317" s="10"/>
    </row>
    <row r="318" spans="1:8" s="25" customFormat="1" x14ac:dyDescent="0.2">
      <c r="A318" s="21" t="s">
        <v>491</v>
      </c>
      <c r="B318" s="22" t="s">
        <v>492</v>
      </c>
      <c r="C318" s="21"/>
      <c r="D318" s="21"/>
      <c r="E318" s="23"/>
      <c r="F318" s="24">
        <f>F319+F320+F321+F322+F323</f>
        <v>0</v>
      </c>
    </row>
    <row r="319" spans="1:8" s="28" customFormat="1" x14ac:dyDescent="0.2">
      <c r="A319" s="26" t="s">
        <v>493</v>
      </c>
      <c r="B319" s="27" t="s">
        <v>494</v>
      </c>
      <c r="C319" s="26">
        <v>1</v>
      </c>
      <c r="D319" s="26" t="s">
        <v>16</v>
      </c>
      <c r="E319" s="30"/>
      <c r="F319" s="31">
        <f t="shared" si="4"/>
        <v>0</v>
      </c>
    </row>
    <row r="320" spans="1:8" s="28" customFormat="1" x14ac:dyDescent="0.2">
      <c r="A320" s="26" t="s">
        <v>495</v>
      </c>
      <c r="B320" s="27" t="s">
        <v>577</v>
      </c>
      <c r="C320" s="26">
        <v>1</v>
      </c>
      <c r="D320" s="26" t="s">
        <v>16</v>
      </c>
      <c r="E320" s="30"/>
      <c r="F320" s="31">
        <f t="shared" si="4"/>
        <v>0</v>
      </c>
    </row>
    <row r="321" spans="1:8" s="28" customFormat="1" x14ac:dyDescent="0.2">
      <c r="A321" s="26" t="s">
        <v>496</v>
      </c>
      <c r="B321" s="27" t="s">
        <v>497</v>
      </c>
      <c r="C321" s="26">
        <v>1</v>
      </c>
      <c r="D321" s="26" t="s">
        <v>16</v>
      </c>
      <c r="E321" s="30"/>
      <c r="F321" s="31">
        <f t="shared" si="4"/>
        <v>0</v>
      </c>
      <c r="H321" s="29"/>
    </row>
    <row r="322" spans="1:8" s="28" customFormat="1" x14ac:dyDescent="0.2">
      <c r="A322" s="26" t="s">
        <v>498</v>
      </c>
      <c r="B322" s="27" t="s">
        <v>499</v>
      </c>
      <c r="C322" s="26">
        <v>1</v>
      </c>
      <c r="D322" s="26" t="s">
        <v>16</v>
      </c>
      <c r="E322" s="30"/>
      <c r="F322" s="31">
        <f t="shared" si="4"/>
        <v>0</v>
      </c>
    </row>
    <row r="323" spans="1:8" s="28" customFormat="1" x14ac:dyDescent="0.2">
      <c r="A323" s="26" t="s">
        <v>500</v>
      </c>
      <c r="B323" s="27" t="s">
        <v>501</v>
      </c>
      <c r="C323" s="26">
        <v>1</v>
      </c>
      <c r="D323" s="26" t="s">
        <v>16</v>
      </c>
      <c r="E323" s="30"/>
      <c r="F323" s="31">
        <f t="shared" si="4"/>
        <v>0</v>
      </c>
      <c r="H323" s="29"/>
    </row>
    <row r="324" spans="1:8" s="25" customFormat="1" x14ac:dyDescent="0.2">
      <c r="A324" s="32"/>
      <c r="B324" s="33"/>
      <c r="C324" s="34"/>
      <c r="D324" s="34"/>
      <c r="E324" s="35"/>
      <c r="F324" s="10"/>
    </row>
    <row r="325" spans="1:8" s="25" customFormat="1" x14ac:dyDescent="0.2">
      <c r="A325" s="21" t="s">
        <v>502</v>
      </c>
      <c r="B325" s="22" t="s">
        <v>503</v>
      </c>
      <c r="C325" s="21"/>
      <c r="D325" s="21"/>
      <c r="E325" s="23"/>
      <c r="F325" s="24">
        <f>F326</f>
        <v>0</v>
      </c>
    </row>
    <row r="326" spans="1:8" s="28" customFormat="1" x14ac:dyDescent="0.2">
      <c r="A326" s="26" t="s">
        <v>504</v>
      </c>
      <c r="B326" s="27" t="s">
        <v>505</v>
      </c>
      <c r="C326" s="26">
        <v>1</v>
      </c>
      <c r="D326" s="26" t="s">
        <v>16</v>
      </c>
      <c r="E326" s="30"/>
      <c r="F326" s="31">
        <f t="shared" ref="F326:F338" si="5">C326*E326</f>
        <v>0</v>
      </c>
    </row>
    <row r="327" spans="1:8" s="20" customFormat="1" x14ac:dyDescent="0.2">
      <c r="A327" s="18" t="s">
        <v>1</v>
      </c>
      <c r="B327" s="19"/>
      <c r="C327" s="36"/>
      <c r="D327" s="36"/>
      <c r="E327" s="35"/>
      <c r="F327" s="10"/>
    </row>
    <row r="328" spans="1:8" s="25" customFormat="1" x14ac:dyDescent="0.2">
      <c r="A328" s="21" t="s">
        <v>506</v>
      </c>
      <c r="B328" s="22" t="s">
        <v>507</v>
      </c>
      <c r="C328" s="21"/>
      <c r="D328" s="21"/>
      <c r="E328" s="23"/>
      <c r="F328" s="24">
        <f>F329+F330+F331+F332+F333+F334</f>
        <v>0</v>
      </c>
    </row>
    <row r="329" spans="1:8" s="28" customFormat="1" x14ac:dyDescent="0.2">
      <c r="A329" s="26" t="s">
        <v>508</v>
      </c>
      <c r="B329" s="27" t="s">
        <v>509</v>
      </c>
      <c r="C329" s="26">
        <v>1</v>
      </c>
      <c r="D329" s="26" t="s">
        <v>16</v>
      </c>
      <c r="E329" s="30"/>
      <c r="F329" s="37">
        <f t="shared" si="5"/>
        <v>0</v>
      </c>
    </row>
    <row r="330" spans="1:8" s="28" customFormat="1" x14ac:dyDescent="0.2">
      <c r="A330" s="26" t="s">
        <v>510</v>
      </c>
      <c r="B330" s="27" t="s">
        <v>511</v>
      </c>
      <c r="C330" s="26">
        <v>1</v>
      </c>
      <c r="D330" s="26" t="s">
        <v>16</v>
      </c>
      <c r="E330" s="30"/>
      <c r="F330" s="37">
        <f t="shared" si="5"/>
        <v>0</v>
      </c>
    </row>
    <row r="331" spans="1:8" s="28" customFormat="1" x14ac:dyDescent="0.2">
      <c r="A331" s="26" t="s">
        <v>512</v>
      </c>
      <c r="B331" s="27" t="s">
        <v>513</v>
      </c>
      <c r="C331" s="26">
        <v>1</v>
      </c>
      <c r="D331" s="26" t="s">
        <v>16</v>
      </c>
      <c r="E331" s="30"/>
      <c r="F331" s="37">
        <f t="shared" si="5"/>
        <v>0</v>
      </c>
    </row>
    <row r="332" spans="1:8" s="28" customFormat="1" x14ac:dyDescent="0.2">
      <c r="A332" s="26" t="s">
        <v>514</v>
      </c>
      <c r="B332" s="27" t="s">
        <v>515</v>
      </c>
      <c r="C332" s="26">
        <v>1</v>
      </c>
      <c r="D332" s="26" t="s">
        <v>16</v>
      </c>
      <c r="E332" s="30"/>
      <c r="F332" s="31">
        <f t="shared" si="5"/>
        <v>0</v>
      </c>
      <c r="H332" s="29"/>
    </row>
    <row r="333" spans="1:8" s="28" customFormat="1" x14ac:dyDescent="0.2">
      <c r="A333" s="26" t="s">
        <v>516</v>
      </c>
      <c r="B333" s="27" t="s">
        <v>517</v>
      </c>
      <c r="C333" s="26">
        <v>1</v>
      </c>
      <c r="D333" s="26" t="s">
        <v>16</v>
      </c>
      <c r="E333" s="30"/>
      <c r="F333" s="31">
        <f t="shared" si="5"/>
        <v>0</v>
      </c>
    </row>
    <row r="334" spans="1:8" s="28" customFormat="1" x14ac:dyDescent="0.2">
      <c r="A334" s="26" t="s">
        <v>518</v>
      </c>
      <c r="B334" s="27" t="s">
        <v>519</v>
      </c>
      <c r="C334" s="26">
        <v>1</v>
      </c>
      <c r="D334" s="26" t="s">
        <v>16</v>
      </c>
      <c r="E334" s="30"/>
      <c r="F334" s="31">
        <f t="shared" si="5"/>
        <v>0</v>
      </c>
    </row>
    <row r="335" spans="1:8" s="20" customFormat="1" x14ac:dyDescent="0.2">
      <c r="A335" s="18" t="s">
        <v>1</v>
      </c>
      <c r="B335" s="19"/>
      <c r="C335" s="36"/>
      <c r="D335" s="36"/>
      <c r="E335" s="35"/>
      <c r="F335" s="10"/>
    </row>
    <row r="336" spans="1:8" s="25" customFormat="1" x14ac:dyDescent="0.2">
      <c r="A336" s="21" t="s">
        <v>520</v>
      </c>
      <c r="B336" s="22" t="s">
        <v>521</v>
      </c>
      <c r="C336" s="21"/>
      <c r="D336" s="21"/>
      <c r="E336" s="23"/>
      <c r="F336" s="24">
        <f>F337+F338+F339</f>
        <v>0</v>
      </c>
    </row>
    <row r="337" spans="1:8" s="28" customFormat="1" x14ac:dyDescent="0.2">
      <c r="A337" s="26" t="s">
        <v>522</v>
      </c>
      <c r="B337" s="27" t="s">
        <v>523</v>
      </c>
      <c r="C337" s="26">
        <v>1</v>
      </c>
      <c r="D337" s="26" t="s">
        <v>16</v>
      </c>
      <c r="E337" s="30"/>
      <c r="F337" s="31">
        <f t="shared" si="5"/>
        <v>0</v>
      </c>
      <c r="H337" s="29"/>
    </row>
    <row r="338" spans="1:8" s="28" customFormat="1" x14ac:dyDescent="0.2">
      <c r="A338" s="26" t="s">
        <v>524</v>
      </c>
      <c r="B338" s="27" t="s">
        <v>525</v>
      </c>
      <c r="C338" s="26">
        <v>1</v>
      </c>
      <c r="D338" s="26" t="s">
        <v>16</v>
      </c>
      <c r="E338" s="30"/>
      <c r="F338" s="31">
        <f t="shared" si="5"/>
        <v>0</v>
      </c>
    </row>
    <row r="339" spans="1:8" s="28" customFormat="1" x14ac:dyDescent="0.2">
      <c r="A339" s="38">
        <v>754</v>
      </c>
      <c r="B339" s="27" t="s">
        <v>526</v>
      </c>
      <c r="C339" s="26">
        <v>1</v>
      </c>
      <c r="D339" s="26" t="s">
        <v>16</v>
      </c>
      <c r="E339" s="30"/>
      <c r="F339" s="31">
        <f>C339*E339</f>
        <v>0</v>
      </c>
    </row>
    <row r="340" spans="1:8" x14ac:dyDescent="0.2">
      <c r="A340" s="2" t="s">
        <v>1</v>
      </c>
      <c r="B340" s="2"/>
      <c r="C340" s="2"/>
      <c r="D340" s="2"/>
      <c r="E340" s="3"/>
      <c r="F340" s="6"/>
    </row>
    <row r="341" spans="1:8" x14ac:dyDescent="0.2">
      <c r="A341" s="7" t="s">
        <v>471</v>
      </c>
      <c r="B341" s="7" t="s">
        <v>472</v>
      </c>
      <c r="C341" s="7"/>
      <c r="D341" s="7"/>
      <c r="E341" s="8"/>
      <c r="F341" s="9">
        <f>F343</f>
        <v>0</v>
      </c>
    </row>
    <row r="342" spans="1:8" x14ac:dyDescent="0.2">
      <c r="A342" s="2" t="s">
        <v>1</v>
      </c>
      <c r="B342" s="2"/>
      <c r="C342" s="2"/>
      <c r="D342" s="2"/>
      <c r="E342" s="3"/>
      <c r="F342" s="6"/>
    </row>
    <row r="343" spans="1:8" x14ac:dyDescent="0.2">
      <c r="A343" s="39" t="s">
        <v>473</v>
      </c>
      <c r="B343" s="39" t="s">
        <v>474</v>
      </c>
      <c r="C343" s="39"/>
      <c r="D343" s="39"/>
      <c r="E343" s="40"/>
      <c r="F343" s="41">
        <f>F344</f>
        <v>0</v>
      </c>
    </row>
    <row r="344" spans="1:8" x14ac:dyDescent="0.2">
      <c r="A344" s="42" t="s">
        <v>475</v>
      </c>
      <c r="B344" s="42" t="s">
        <v>476</v>
      </c>
      <c r="C344" s="42"/>
      <c r="D344" s="42"/>
      <c r="E344" s="43"/>
      <c r="F344" s="44">
        <f>F345</f>
        <v>0</v>
      </c>
    </row>
    <row r="345" spans="1:8" x14ac:dyDescent="0.2">
      <c r="A345" s="2" t="s">
        <v>477</v>
      </c>
      <c r="B345" s="2" t="s">
        <v>557</v>
      </c>
      <c r="C345" s="53">
        <v>230</v>
      </c>
      <c r="D345" s="2" t="s">
        <v>56</v>
      </c>
      <c r="E345" s="3"/>
      <c r="F345" s="6">
        <f>C345*E345</f>
        <v>0</v>
      </c>
    </row>
    <row r="346" spans="1:8" x14ac:dyDescent="0.2">
      <c r="A346" s="2" t="s">
        <v>1</v>
      </c>
      <c r="B346" s="2"/>
      <c r="C346" s="2"/>
      <c r="D346" s="2"/>
      <c r="E346" s="3"/>
      <c r="F346" s="6"/>
    </row>
    <row r="347" spans="1:8" x14ac:dyDescent="0.2">
      <c r="A347" s="60" t="s">
        <v>527</v>
      </c>
      <c r="B347" s="61"/>
      <c r="C347" s="61"/>
      <c r="D347" s="61"/>
      <c r="E347" s="62"/>
      <c r="F347" s="6">
        <f>F10+F84+F114+F164+F236+F306+F311+F341</f>
        <v>0</v>
      </c>
    </row>
    <row r="348" spans="1:8" ht="13.5" thickBot="1" x14ac:dyDescent="0.25">
      <c r="A348" s="45" t="s">
        <v>1</v>
      </c>
      <c r="B348" s="46"/>
      <c r="C348" s="46"/>
      <c r="D348" s="46"/>
      <c r="E348" s="47"/>
      <c r="F348" s="48"/>
    </row>
    <row r="349" spans="1:8" ht="13.5" thickBot="1" x14ac:dyDescent="0.25">
      <c r="A349" s="63" t="s">
        <v>478</v>
      </c>
      <c r="B349" s="64"/>
      <c r="C349" s="64"/>
      <c r="D349" s="64"/>
      <c r="E349" s="64"/>
      <c r="F349" s="49">
        <f>F347</f>
        <v>0</v>
      </c>
    </row>
    <row r="350" spans="1:8" ht="13.5" thickBot="1" x14ac:dyDescent="0.25">
      <c r="A350" s="65" t="s">
        <v>479</v>
      </c>
      <c r="B350" s="66"/>
      <c r="C350" s="66"/>
      <c r="D350" s="66"/>
      <c r="E350" s="66"/>
      <c r="F350" s="50">
        <f>F349*0.2</f>
        <v>0</v>
      </c>
    </row>
    <row r="351" spans="1:8" ht="13.5" thickBot="1" x14ac:dyDescent="0.25">
      <c r="A351" s="67" t="s">
        <v>480</v>
      </c>
      <c r="B351" s="68"/>
      <c r="C351" s="68"/>
      <c r="D351" s="68"/>
      <c r="E351" s="68"/>
      <c r="F351" s="51">
        <f>F349+F350</f>
        <v>0</v>
      </c>
    </row>
  </sheetData>
  <mergeCells count="6">
    <mergeCell ref="E314:E315"/>
    <mergeCell ref="F314:F315"/>
    <mergeCell ref="A347:E347"/>
    <mergeCell ref="A349:E349"/>
    <mergeCell ref="A350:E350"/>
    <mergeCell ref="A351:E351"/>
  </mergeCells>
  <pageMargins left="0.75" right="0.75" top="1" bottom="1" header="0.5" footer="0.5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Lõokese tee 10 mahutabel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Hange</dc:creator>
  <cp:lastModifiedBy>Priit</cp:lastModifiedBy>
  <dcterms:created xsi:type="dcterms:W3CDTF">2021-05-24T16:39:19Z</dcterms:created>
  <dcterms:modified xsi:type="dcterms:W3CDTF">2021-05-26T06:53:19Z</dcterms:modified>
</cp:coreProperties>
</file>