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esktop\"/>
    </mc:Choice>
  </mc:AlternateContent>
  <bookViews>
    <workbookView xWindow="0" yWindow="0" windowWidth="19980" windowHeight="8712"/>
  </bookViews>
  <sheets>
    <sheet name="Sheet1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6" i="3" l="1"/>
  <c r="D85" i="3"/>
  <c r="D84" i="3"/>
  <c r="D83" i="3"/>
  <c r="C82" i="3"/>
  <c r="C89" i="3" s="1"/>
  <c r="D78" i="3"/>
  <c r="D77" i="3"/>
  <c r="D76" i="3"/>
  <c r="D75" i="3"/>
  <c r="D74" i="3"/>
  <c r="D73" i="3"/>
  <c r="D72" i="3"/>
  <c r="C79" i="3" s="1"/>
  <c r="A71" i="3"/>
  <c r="D67" i="3"/>
  <c r="D66" i="3"/>
  <c r="C66" i="3"/>
  <c r="D65" i="3"/>
  <c r="C65" i="3"/>
  <c r="D64" i="3"/>
  <c r="D63" i="3"/>
  <c r="D62" i="3"/>
  <c r="D61" i="3"/>
  <c r="D60" i="3"/>
  <c r="D59" i="3"/>
  <c r="D58" i="3"/>
  <c r="C69" i="3" s="1"/>
  <c r="D54" i="3"/>
  <c r="D52" i="3"/>
  <c r="D51" i="3"/>
  <c r="D50" i="3"/>
  <c r="C55" i="3" s="1"/>
  <c r="D46" i="3"/>
  <c r="D44" i="3"/>
  <c r="D43" i="3"/>
  <c r="D42" i="3"/>
  <c r="C47" i="3" s="1"/>
  <c r="D41" i="3"/>
  <c r="D37" i="3"/>
  <c r="D36" i="3"/>
  <c r="D35" i="3"/>
  <c r="D34" i="3"/>
  <c r="C38" i="3" s="1"/>
  <c r="D29" i="3"/>
  <c r="D28" i="3"/>
  <c r="D27" i="3"/>
  <c r="D24" i="3"/>
  <c r="D23" i="3"/>
  <c r="C31" i="3" s="1"/>
  <c r="B4" i="3" l="1"/>
  <c r="B16" i="3" s="1"/>
</calcChain>
</file>

<file path=xl/sharedStrings.xml><?xml version="1.0" encoding="utf-8"?>
<sst xmlns="http://schemas.openxmlformats.org/spreadsheetml/2006/main" count="89" uniqueCount="72">
  <si>
    <t>Materiali Utiliseerimine, koristustööd</t>
  </si>
  <si>
    <t>Töö:</t>
  </si>
  <si>
    <t>Vaheseina Põranda lammutamine</t>
  </si>
  <si>
    <t>Vana torustiku Demonteerimine ettevalmistustöödega</t>
  </si>
  <si>
    <t>Avade tegemine, trapi paigaldus törutööd (seina-WC)</t>
  </si>
  <si>
    <t>Põranda seinte taastamine, veekindlaks muutmine</t>
  </si>
  <si>
    <t>Ventilatsioonitööd, elekter</t>
  </si>
  <si>
    <t>Plaatimistööd</t>
  </si>
  <si>
    <t>Viimistlus, lagi, käsipuud paigaldus</t>
  </si>
  <si>
    <t>Invertari paigaldus</t>
  </si>
  <si>
    <t>KOKKU:</t>
  </si>
  <si>
    <t>Nimetus</t>
  </si>
  <si>
    <t>Kogus</t>
  </si>
  <si>
    <t>Hind tk/m2</t>
  </si>
  <si>
    <t>Kokku</t>
  </si>
  <si>
    <t>Põrand</t>
  </si>
  <si>
    <t>Hüdroisolatsioon</t>
  </si>
  <si>
    <t>plaadisegu</t>
  </si>
  <si>
    <t>Tsement</t>
  </si>
  <si>
    <t>Seinad</t>
  </si>
  <si>
    <t>Välisnurgad</t>
  </si>
  <si>
    <t>Peegel</t>
  </si>
  <si>
    <t>WC Pott</t>
  </si>
  <si>
    <t>Loputuskasti nupp</t>
  </si>
  <si>
    <t>Käetoed</t>
  </si>
  <si>
    <t>Torustik</t>
  </si>
  <si>
    <t>Veetorud alupex 3/4</t>
  </si>
  <si>
    <t>T-liitmik 3/4</t>
  </si>
  <si>
    <t>Nurgaliitmik 3/4</t>
  </si>
  <si>
    <t>Survetoru WC</t>
  </si>
  <si>
    <t xml:space="preserve">Kraan </t>
  </si>
  <si>
    <t>Bideedush</t>
  </si>
  <si>
    <t>Segisti</t>
  </si>
  <si>
    <t xml:space="preserve">Survetorud </t>
  </si>
  <si>
    <t>Kanalisatsioon</t>
  </si>
  <si>
    <t>Kätekuivat vesi</t>
  </si>
  <si>
    <t>Pikat talad 3.7m (hall)</t>
  </si>
  <si>
    <t>Vahetalad 0.6</t>
  </si>
  <si>
    <t>Vahetalad 1.2</t>
  </si>
  <si>
    <t>L- talad 3</t>
  </si>
  <si>
    <t>Plaadid 0.6x0.6</t>
  </si>
  <si>
    <t>Plaadid 0.6x1.2</t>
  </si>
  <si>
    <t>Värv</t>
  </si>
  <si>
    <t>Elekter</t>
  </si>
  <si>
    <t>Ventilaator</t>
  </si>
  <si>
    <t>Lüliti</t>
  </si>
  <si>
    <t>Pistikud</t>
  </si>
  <si>
    <t>Lambid (LED)</t>
  </si>
  <si>
    <t>Kaabel 3x2.5 x 25m</t>
  </si>
  <si>
    <t>link</t>
  </si>
  <si>
    <r>
      <rPr>
        <b/>
        <sz val="10"/>
        <color theme="1"/>
        <rFont val="Arial"/>
        <family val="2"/>
      </rPr>
      <t xml:space="preserve">Material </t>
    </r>
    <r>
      <rPr>
        <sz val="10"/>
        <color theme="1"/>
        <rFont val="Arial"/>
        <family val="2"/>
      </rPr>
      <t>(Hinnanguline)</t>
    </r>
  </si>
  <si>
    <t>Inventar</t>
  </si>
  <si>
    <t>valamu VILLEROY &amp; BOCH AVENTO 415860</t>
  </si>
  <si>
    <t>invaklapptool</t>
  </si>
  <si>
    <t>Inva käetugi seinale</t>
  </si>
  <si>
    <t>ülespööratav käetugi</t>
  </si>
  <si>
    <t>Dush Hansgrohe Crometta E 240 shower pipe</t>
  </si>
  <si>
    <t>Kraanikausi äravool</t>
  </si>
  <si>
    <t>Plaat Põrand ca 5m2</t>
  </si>
  <si>
    <t>Plaat Sein 9mx 2.25m  22.5m2</t>
  </si>
  <si>
    <t>Kipsplaat + Karkass</t>
  </si>
  <si>
    <t>Gustavsberg Triomont xs vario (380mm)</t>
  </si>
  <si>
    <t>Lisatugi käetoe keevitada wc raamile</t>
  </si>
  <si>
    <t>WC pott villeroy boch architectura</t>
  </si>
  <si>
    <t>Renntrapp ACO 9010.88.13</t>
  </si>
  <si>
    <t>Renntrapi kate ACO 9010.88.73</t>
  </si>
  <si>
    <t>Sifoon Pesumasinale</t>
  </si>
  <si>
    <t>Põrandaküte Kaabel</t>
  </si>
  <si>
    <t>Termostaat</t>
  </si>
  <si>
    <t>võimalusel see</t>
  </si>
  <si>
    <t>61.99)</t>
  </si>
  <si>
    <t>Vannituba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</si>
</sst>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€&quot;"/>
    <numFmt numFmtId="165" formatCode="[$€]#,##0.00"/>
  </numFmts>
  <fonts count="12" x14ac:knownFonts="1">
    <font>
      <sz val="10"/>
      <color rgb="FF000000"/>
      <name val="Arial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  <font>
      <b/>
      <sz val="14"/>
      <color theme="1"/>
      <name val="Arial"/>
      <family val="2"/>
    </font>
    <font>
      <u/>
      <sz val="10"/>
      <color rgb="FF1155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2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/>
      <diagonal/>
    </border>
    <border>
      <left style="thin">
        <color rgb="FFF3F3F3"/>
      </left>
      <right style="thin">
        <color rgb="FFF3F3F3"/>
      </right>
      <top/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3F3F3"/>
      </left>
      <right/>
      <top style="thin">
        <color rgb="FFF3F3F3"/>
      </top>
      <bottom style="thin">
        <color rgb="FFF3F3F3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3F3F3"/>
      </left>
      <right style="thin">
        <color rgb="FFFFFFFF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3F3F3"/>
      </left>
      <right style="thin">
        <color rgb="FFF3F3F3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3F3F3"/>
      </left>
      <right/>
      <top/>
      <bottom style="thin">
        <color rgb="FFFFFFFF"/>
      </bottom>
      <diagonal/>
    </border>
    <border>
      <left style="thin">
        <color rgb="FFEFEFEF"/>
      </left>
      <right/>
      <top style="thin">
        <color rgb="FFEFEFEF"/>
      </top>
      <bottom/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/>
      <right style="thin">
        <color rgb="FFFFFFFF"/>
      </right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/>
      <bottom style="thin">
        <color rgb="FFF3F3F3"/>
      </bottom>
      <diagonal/>
    </border>
    <border>
      <left/>
      <right style="thin">
        <color rgb="FFFFFFFF"/>
      </right>
      <top/>
      <bottom style="thin">
        <color rgb="FFF3F3F3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3" fillId="0" borderId="0" xfId="0" applyFont="1" applyAlignment="1"/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/>
    <xf numFmtId="165" fontId="2" fillId="2" borderId="5" xfId="0" applyNumberFormat="1" applyFont="1" applyFill="1" applyBorder="1"/>
    <xf numFmtId="0" fontId="3" fillId="0" borderId="3" xfId="0" applyFont="1" applyBorder="1" applyAlignment="1"/>
    <xf numFmtId="0" fontId="2" fillId="0" borderId="3" xfId="0" applyFont="1" applyBorder="1"/>
    <xf numFmtId="0" fontId="3" fillId="0" borderId="7" xfId="0" applyFont="1" applyBorder="1" applyAlignment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6" fillId="0" borderId="3" xfId="0" applyFont="1" applyBorder="1" applyAlignment="1">
      <alignment vertical="center"/>
    </xf>
    <xf numFmtId="0" fontId="2" fillId="0" borderId="4" xfId="0" applyFont="1" applyBorder="1" applyAlignment="1"/>
    <xf numFmtId="0" fontId="2" fillId="3" borderId="7" xfId="0" applyFont="1" applyFill="1" applyBorder="1" applyAlignment="1"/>
    <xf numFmtId="0" fontId="3" fillId="3" borderId="7" xfId="0" applyFont="1" applyFill="1" applyBorder="1"/>
    <xf numFmtId="0" fontId="3" fillId="3" borderId="9" xfId="0" applyFont="1" applyFill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9" xfId="0" applyFont="1" applyBorder="1" applyAlignment="1"/>
    <xf numFmtId="0" fontId="3" fillId="0" borderId="7" xfId="0" applyFont="1" applyBorder="1" applyAlignment="1"/>
    <xf numFmtId="0" fontId="7" fillId="3" borderId="7" xfId="0" applyFont="1" applyFill="1" applyBorder="1" applyAlignment="1"/>
    <xf numFmtId="0" fontId="8" fillId="0" borderId="7" xfId="0" applyFont="1" applyBorder="1" applyAlignment="1">
      <alignment horizontal="center"/>
    </xf>
    <xf numFmtId="0" fontId="9" fillId="0" borderId="3" xfId="0" applyFont="1" applyBorder="1" applyAlignment="1"/>
    <xf numFmtId="0" fontId="2" fillId="2" borderId="15" xfId="0" applyFont="1" applyFill="1" applyBorder="1" applyAlignment="1"/>
    <xf numFmtId="165" fontId="2" fillId="2" borderId="15" xfId="0" applyNumberFormat="1" applyFont="1" applyFill="1" applyBorder="1"/>
    <xf numFmtId="0" fontId="3" fillId="2" borderId="0" xfId="0" applyFont="1" applyFill="1"/>
    <xf numFmtId="0" fontId="3" fillId="2" borderId="3" xfId="0" applyFont="1" applyFill="1" applyBorder="1"/>
    <xf numFmtId="0" fontId="3" fillId="0" borderId="1" xfId="0" applyFont="1" applyBorder="1" applyAlignment="1"/>
    <xf numFmtId="0" fontId="3" fillId="0" borderId="1" xfId="0" applyFont="1" applyBorder="1"/>
    <xf numFmtId="0" fontId="3" fillId="0" borderId="16" xfId="0" applyFont="1" applyBorder="1"/>
    <xf numFmtId="0" fontId="2" fillId="2" borderId="15" xfId="0" applyFont="1" applyFill="1" applyBorder="1" applyAlignment="1">
      <alignment horizontal="right" vertical="center"/>
    </xf>
    <xf numFmtId="0" fontId="3" fillId="2" borderId="18" xfId="0" applyFont="1" applyFill="1" applyBorder="1"/>
    <xf numFmtId="0" fontId="3" fillId="0" borderId="7" xfId="0" applyFont="1" applyBorder="1" applyAlignment="1"/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right"/>
    </xf>
    <xf numFmtId="0" fontId="3" fillId="0" borderId="6" xfId="0" applyFont="1" applyBorder="1" applyAlignment="1"/>
    <xf numFmtId="0" fontId="3" fillId="0" borderId="21" xfId="0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right"/>
    </xf>
    <xf numFmtId="0" fontId="3" fillId="0" borderId="6" xfId="0" applyFont="1" applyBorder="1" applyAlignment="1"/>
    <xf numFmtId="164" fontId="3" fillId="0" borderId="21" xfId="0" applyNumberFormat="1" applyFont="1" applyBorder="1" applyAlignment="1">
      <alignment horizontal="center"/>
    </xf>
    <xf numFmtId="0" fontId="3" fillId="0" borderId="14" xfId="0" applyFont="1" applyBorder="1" applyAlignment="1"/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/>
    <xf numFmtId="0" fontId="3" fillId="0" borderId="8" xfId="0" applyFont="1" applyBorder="1" applyAlignment="1"/>
    <xf numFmtId="0" fontId="3" fillId="0" borderId="8" xfId="0" applyFont="1" applyBorder="1" applyAlignment="1">
      <alignment horizontal="center"/>
    </xf>
    <xf numFmtId="0" fontId="11" fillId="0" borderId="2" xfId="0" applyFont="1" applyBorder="1" applyAlignment="1"/>
    <xf numFmtId="165" fontId="2" fillId="2" borderId="10" xfId="0" applyNumberFormat="1" applyFont="1" applyFill="1" applyBorder="1"/>
    <xf numFmtId="0" fontId="4" fillId="0" borderId="11" xfId="0" applyFont="1" applyBorder="1"/>
    <xf numFmtId="0" fontId="10" fillId="0" borderId="1" xfId="0" applyFont="1" applyBorder="1" applyAlignment="1"/>
    <xf numFmtId="0" fontId="4" fillId="0" borderId="2" xfId="0" applyFont="1" applyBorder="1"/>
    <xf numFmtId="165" fontId="5" fillId="2" borderId="17" xfId="0" applyNumberFormat="1" applyFont="1" applyFill="1" applyBorder="1"/>
    <xf numFmtId="0" fontId="1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auhof.ee/et/veesusteemid/sifoon-blue-star-novara-nv-107-kroom-683460" TargetMode="External"/><Relationship Id="rId13" Type="http://schemas.openxmlformats.org/officeDocument/2006/relationships/hyperlink" Target="https://www.aco.ee/fileadmin/standard/aco-nordic-ee/ACO_ShowerDrain_C_infoleht_2020.pdf?fileVersion=1598445611" TargetMode="External"/><Relationship Id="rId3" Type="http://schemas.openxmlformats.org/officeDocument/2006/relationships/hyperlink" Target="https://invago.ee/%D0%BC%D0%B0%D0%B3%D0%B0%D0%B7%D0%B8%D0%BD/wc-ja-vannituba/tugikaepidemed/kaetugi-seinale/" TargetMode="External"/><Relationship Id="rId7" Type="http://schemas.openxmlformats.org/officeDocument/2006/relationships/hyperlink" Target="https://www.amazon.de/gp/product/B01MG2DESU/ref=ppx_yo_dt_b_asin_title_o00_s00?ie=UTF8&amp;psc=1" TargetMode="External"/><Relationship Id="rId12" Type="http://schemas.openxmlformats.org/officeDocument/2006/relationships/hyperlink" Target="https://www.gustavsberg.com/se/produkter/toalett-gustavsberg/hjalpmedel-badrum/hjalpmedel-toalett/product/GB88171201/armstod-1712-med-fast-stodben-vaggmonterat/" TargetMode="External"/><Relationship Id="rId17" Type="http://schemas.openxmlformats.org/officeDocument/2006/relationships/hyperlink" Target="https://getmysa.com/" TargetMode="External"/><Relationship Id="rId2" Type="http://schemas.openxmlformats.org/officeDocument/2006/relationships/hyperlink" Target="https://invago.ee/%D0%BC%D0%B0%D0%B3%D0%B0%D0%B7%D0%B8%D0%BD/wc-ja-vannituba/vannituppa/dusi-klapptool/" TargetMode="External"/><Relationship Id="rId16" Type="http://schemas.openxmlformats.org/officeDocument/2006/relationships/hyperlink" Target="https://www.k-rauta.ee/p/ventilaator-100mm-prof-vaikne-taim-niisk/3dum?mtd=search&amp;pos=regular&amp;src=searchnode" TargetMode="External"/><Relationship Id="rId1" Type="http://schemas.openxmlformats.org/officeDocument/2006/relationships/hyperlink" Target="https://www.sansan.ee/valamud/vannitoavalamu-villeroy-boch-avento-415860.html" TargetMode="External"/><Relationship Id="rId6" Type="http://schemas.openxmlformats.org/officeDocument/2006/relationships/hyperlink" Target="https://www.hansgrohe.com/articledetail-focus-single-lever-basin-mixer-100-with-extra-long-handle-without-waste-set-31915000" TargetMode="External"/><Relationship Id="rId11" Type="http://schemas.openxmlformats.org/officeDocument/2006/relationships/hyperlink" Target="https://www.sansan.ee/wc-potid/seinapotid/seinapott-villeroy-boch-architectura-5684hr.html?fbclid=IwAR2zfSpTf31HCbinzv8ZZm8ptwLvAk9van48jqxPkdubHKZqXbEk5-45PNY" TargetMode="External"/><Relationship Id="rId5" Type="http://schemas.openxmlformats.org/officeDocument/2006/relationships/hyperlink" Target="https://www.grohe.ee/et_ee/new-tempesta-f-30-trigger-spray-wall-holder-set-with-angle-valve-1-spray-27514001.html" TargetMode="External"/><Relationship Id="rId15" Type="http://schemas.openxmlformats.org/officeDocument/2006/relationships/hyperlink" Target="https://www.bauhaus.ee/ratikukuivati-admiral-florence.html?refSrc=42783&amp;nosto=nosto-page-product2" TargetMode="External"/><Relationship Id="rId10" Type="http://schemas.openxmlformats.org/officeDocument/2006/relationships/hyperlink" Target="https://www.gustavsberg.com/ee/tooted/wc/paigaldusraamid/loputusnupp/product/GB1921102035/loputusnupp-triomont-xs-i-seinasisesele-paigaldusraamile-seinale-kinnitatav-loputusnupp-uemmargune-kahesuesteemne-loputus-valge/" TargetMode="External"/><Relationship Id="rId4" Type="http://schemas.openxmlformats.org/officeDocument/2006/relationships/hyperlink" Target="https://invago.ee/%D0%BC%D0%B0%D0%B3%D0%B0%D0%B7%D0%B8%D0%BD/wc-ja-vannituba/tugikaepidemed/ulespooratav-kaetugi-mpu/" TargetMode="External"/><Relationship Id="rId9" Type="http://schemas.openxmlformats.org/officeDocument/2006/relationships/hyperlink" Target="https://www.gustavsberg.com/en/products/toilet/bathroom-fixtures/toilet-fixtures/product/GB1921102022/fixture-triomont-xs-vario-with-adjustable-seat-height-primarily-intended-for-hospitals-and-care-facilities/" TargetMode="External"/><Relationship Id="rId14" Type="http://schemas.openxmlformats.org/officeDocument/2006/relationships/hyperlink" Target="https://www.aco.ee/fileadmin/standard/aco-nordic-ee/ACO_ShowerDrain_C_infoleht_2020.pdf?fileVersion=1598445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92"/>
  <sheetViews>
    <sheetView tabSelected="1" topLeftCell="A97" workbookViewId="0">
      <selection activeCell="A2" sqref="A2:B2"/>
    </sheetView>
  </sheetViews>
  <sheetFormatPr defaultColWidth="14.44140625" defaultRowHeight="15.75" customHeight="1" x14ac:dyDescent="0.25"/>
  <cols>
    <col min="1" max="1" width="39.44140625" customWidth="1"/>
    <col min="2" max="2" width="8.77734375" customWidth="1"/>
    <col min="3" max="3" width="12.44140625" customWidth="1"/>
    <col min="4" max="4" width="7.44140625" customWidth="1"/>
    <col min="5" max="5" width="30.6640625" customWidth="1"/>
    <col min="6" max="6" width="26.33203125" customWidth="1"/>
    <col min="8" max="8" width="18.44140625" customWidth="1"/>
  </cols>
  <sheetData>
    <row r="1" spans="1:7" ht="15.75" customHeight="1" x14ac:dyDescent="0.25">
      <c r="A1" s="2"/>
      <c r="B1" s="6"/>
      <c r="C1" s="2"/>
      <c r="D1" s="2"/>
      <c r="E1" s="2"/>
      <c r="F1" s="2"/>
      <c r="G1" s="2"/>
    </row>
    <row r="2" spans="1:7" ht="17.399999999999999" x14ac:dyDescent="0.3">
      <c r="A2" s="58" t="s">
        <v>71</v>
      </c>
      <c r="B2" s="59"/>
      <c r="C2" s="2"/>
      <c r="D2" s="2"/>
      <c r="E2" s="2"/>
      <c r="F2" s="2"/>
      <c r="G2" s="2"/>
    </row>
    <row r="3" spans="1:7" ht="15.75" customHeight="1" x14ac:dyDescent="0.25">
      <c r="A3" s="2"/>
      <c r="B3" s="6"/>
      <c r="C3" s="2"/>
      <c r="D3" s="2"/>
      <c r="E3" s="2"/>
      <c r="F3" s="2"/>
      <c r="G3" s="2"/>
    </row>
    <row r="4" spans="1:7" ht="15.75" customHeight="1" x14ac:dyDescent="0.25">
      <c r="A4" s="4" t="s">
        <v>50</v>
      </c>
      <c r="B4" s="5">
        <f>SUM(C31,C38,C47,C55,C69,C79,C89)</f>
        <v>4096.53</v>
      </c>
      <c r="D4" s="2"/>
      <c r="E4" s="2"/>
      <c r="F4" s="2"/>
      <c r="G4" s="2"/>
    </row>
    <row r="5" spans="1:7" ht="15.75" customHeight="1" x14ac:dyDescent="0.25">
      <c r="A5" s="6"/>
      <c r="B5" s="7"/>
      <c r="C5" s="2"/>
      <c r="D5" s="2"/>
      <c r="E5" s="2"/>
      <c r="F5" s="2"/>
      <c r="G5" s="2"/>
    </row>
    <row r="6" spans="1:7" ht="15.75" customHeight="1" x14ac:dyDescent="0.25">
      <c r="A6" s="27" t="s">
        <v>1</v>
      </c>
      <c r="B6" s="28"/>
      <c r="C6" s="29"/>
      <c r="D6" s="30"/>
      <c r="E6" s="2"/>
      <c r="F6" s="2"/>
      <c r="G6" s="2"/>
    </row>
    <row r="7" spans="1:7" ht="15.75" customHeight="1" x14ac:dyDescent="0.25">
      <c r="A7" s="6" t="s">
        <v>2</v>
      </c>
      <c r="B7" s="31"/>
      <c r="C7" s="10"/>
      <c r="D7" s="9"/>
      <c r="E7" s="2"/>
      <c r="F7" s="2"/>
      <c r="G7" s="2"/>
    </row>
    <row r="8" spans="1:7" ht="15.75" customHeight="1" x14ac:dyDescent="0.25">
      <c r="A8" s="6" t="s">
        <v>3</v>
      </c>
      <c r="B8" s="31"/>
      <c r="C8" s="10"/>
      <c r="D8" s="9"/>
      <c r="E8" s="2"/>
      <c r="F8" s="2"/>
      <c r="G8" s="2"/>
    </row>
    <row r="9" spans="1:7" ht="15.75" customHeight="1" x14ac:dyDescent="0.25">
      <c r="A9" s="6" t="s">
        <v>4</v>
      </c>
      <c r="B9" s="31"/>
      <c r="C9" s="10"/>
      <c r="D9" s="9"/>
      <c r="E9" s="2"/>
      <c r="F9" s="2"/>
      <c r="G9" s="2"/>
    </row>
    <row r="10" spans="1:7" ht="15.75" customHeight="1" x14ac:dyDescent="0.25">
      <c r="A10" s="6" t="s">
        <v>5</v>
      </c>
      <c r="B10" s="31"/>
      <c r="C10" s="10"/>
      <c r="D10" s="9"/>
      <c r="E10" s="2"/>
      <c r="F10" s="2"/>
      <c r="G10" s="2"/>
    </row>
    <row r="11" spans="1:7" ht="15.75" customHeight="1" x14ac:dyDescent="0.25">
      <c r="A11" s="6" t="s">
        <v>6</v>
      </c>
      <c r="B11" s="31"/>
      <c r="C11" s="10"/>
      <c r="D11" s="9"/>
      <c r="E11" s="2"/>
      <c r="F11" s="2"/>
      <c r="G11" s="2"/>
    </row>
    <row r="12" spans="1:7" ht="15.75" customHeight="1" x14ac:dyDescent="0.25">
      <c r="A12" s="6" t="s">
        <v>7</v>
      </c>
      <c r="B12" s="31"/>
      <c r="C12" s="10"/>
      <c r="D12" s="9"/>
      <c r="E12" s="2"/>
      <c r="F12" s="2"/>
      <c r="G12" s="2"/>
    </row>
    <row r="13" spans="1:7" ht="15.75" customHeight="1" x14ac:dyDescent="0.25">
      <c r="A13" s="6" t="s">
        <v>8</v>
      </c>
      <c r="B13" s="31"/>
      <c r="C13" s="10"/>
      <c r="D13" s="9"/>
      <c r="E13" s="2"/>
      <c r="F13" s="2"/>
      <c r="G13" s="2"/>
    </row>
    <row r="14" spans="1:7" ht="15.75" customHeight="1" x14ac:dyDescent="0.25">
      <c r="A14" s="6" t="s">
        <v>9</v>
      </c>
      <c r="B14" s="32"/>
      <c r="C14" s="10"/>
      <c r="D14" s="9"/>
      <c r="E14" s="2"/>
      <c r="F14" s="2"/>
      <c r="G14" s="2"/>
    </row>
    <row r="15" spans="1:7" ht="15.75" customHeight="1" x14ac:dyDescent="0.25">
      <c r="A15" s="6" t="s">
        <v>0</v>
      </c>
      <c r="B15" s="32"/>
      <c r="C15" s="10"/>
      <c r="D15" s="33"/>
      <c r="E15" s="2"/>
      <c r="F15" s="2"/>
      <c r="G15" s="2"/>
    </row>
    <row r="16" spans="1:7" ht="15.75" customHeight="1" x14ac:dyDescent="0.4">
      <c r="A16" s="34" t="s">
        <v>10</v>
      </c>
      <c r="B16" s="60">
        <f>SUM(C7:C15,B4)</f>
        <v>4096.53</v>
      </c>
      <c r="C16" s="57"/>
      <c r="D16" s="35"/>
      <c r="E16" s="2"/>
      <c r="F16" s="2"/>
      <c r="G16" s="2"/>
    </row>
    <row r="17" spans="1:7" ht="15.75" customHeight="1" x14ac:dyDescent="0.25">
      <c r="A17" s="2"/>
      <c r="B17" s="2"/>
      <c r="C17" s="2"/>
      <c r="D17" s="2"/>
      <c r="E17" s="2"/>
      <c r="F17" s="2"/>
      <c r="G17" s="2"/>
    </row>
    <row r="18" spans="1:7" ht="15.6" x14ac:dyDescent="0.3">
      <c r="A18" s="61"/>
      <c r="B18" s="59"/>
      <c r="C18" s="2"/>
      <c r="D18" s="2"/>
      <c r="E18" s="2"/>
      <c r="F18" s="2"/>
      <c r="G18" s="2"/>
    </row>
    <row r="19" spans="1:7" ht="15.75" customHeight="1" x14ac:dyDescent="0.25">
      <c r="A19" s="2"/>
      <c r="B19" s="2"/>
      <c r="C19" s="2"/>
      <c r="D19" s="2"/>
      <c r="E19" s="2"/>
      <c r="F19" s="2"/>
      <c r="G19" s="2"/>
    </row>
    <row r="20" spans="1:7" ht="15.75" customHeight="1" x14ac:dyDescent="0.25">
      <c r="A20" s="12" t="s">
        <v>11</v>
      </c>
      <c r="B20" s="12" t="s">
        <v>12</v>
      </c>
      <c r="C20" s="12" t="s">
        <v>13</v>
      </c>
      <c r="D20" s="12" t="s">
        <v>14</v>
      </c>
      <c r="E20" s="2"/>
      <c r="F20" s="2"/>
      <c r="G20" s="2"/>
    </row>
    <row r="21" spans="1:7" ht="15.75" customHeight="1" x14ac:dyDescent="0.25">
      <c r="A21" s="13"/>
      <c r="B21" s="3"/>
      <c r="C21" s="3"/>
      <c r="D21" s="3"/>
      <c r="E21" s="2"/>
      <c r="F21" s="2"/>
      <c r="G21" s="2"/>
    </row>
    <row r="22" spans="1:7" ht="15.75" customHeight="1" x14ac:dyDescent="0.25">
      <c r="A22" s="14" t="s">
        <v>51</v>
      </c>
      <c r="B22" s="15"/>
      <c r="C22" s="15"/>
      <c r="D22" s="16"/>
      <c r="E22" s="2"/>
      <c r="F22" s="2"/>
      <c r="G22" s="2"/>
    </row>
    <row r="23" spans="1:7" ht="15.75" customHeight="1" x14ac:dyDescent="0.25">
      <c r="A23" s="8" t="s">
        <v>52</v>
      </c>
      <c r="B23" s="17">
        <v>1</v>
      </c>
      <c r="C23" s="17">
        <v>174</v>
      </c>
      <c r="D23" s="18">
        <f t="shared" ref="D23:D24" si="0">(B23*C23)</f>
        <v>174</v>
      </c>
      <c r="E23" s="26" t="s">
        <v>49</v>
      </c>
      <c r="F23" s="2"/>
      <c r="G23" s="2"/>
    </row>
    <row r="24" spans="1:7" ht="15.75" customHeight="1" x14ac:dyDescent="0.25">
      <c r="A24" s="8" t="s">
        <v>53</v>
      </c>
      <c r="B24" s="17">
        <v>1</v>
      </c>
      <c r="C24" s="17">
        <v>56</v>
      </c>
      <c r="D24" s="18">
        <f t="shared" si="0"/>
        <v>56</v>
      </c>
      <c r="E24" s="26" t="s">
        <v>49</v>
      </c>
      <c r="F24" s="2"/>
      <c r="G24" s="2"/>
    </row>
    <row r="25" spans="1:7" ht="15.75" customHeight="1" x14ac:dyDescent="0.25">
      <c r="A25" s="8" t="s">
        <v>54</v>
      </c>
      <c r="B25" s="17">
        <v>1</v>
      </c>
      <c r="C25" s="17">
        <v>16</v>
      </c>
      <c r="D25" s="22">
        <v>16</v>
      </c>
      <c r="E25" s="26" t="s">
        <v>49</v>
      </c>
      <c r="F25" s="2"/>
      <c r="G25" s="2"/>
    </row>
    <row r="26" spans="1:7" ht="15.75" customHeight="1" x14ac:dyDescent="0.25">
      <c r="A26" s="8" t="s">
        <v>55</v>
      </c>
      <c r="B26" s="17">
        <v>1</v>
      </c>
      <c r="C26" s="17">
        <v>51</v>
      </c>
      <c r="D26" s="22">
        <v>51</v>
      </c>
      <c r="E26" s="26" t="s">
        <v>49</v>
      </c>
      <c r="F26" s="2"/>
      <c r="G26" s="2"/>
    </row>
    <row r="27" spans="1:7" ht="15.75" customHeight="1" x14ac:dyDescent="0.25">
      <c r="A27" s="36" t="s">
        <v>31</v>
      </c>
      <c r="B27" s="37">
        <v>1</v>
      </c>
      <c r="C27" s="38">
        <v>100</v>
      </c>
      <c r="D27" s="39">
        <f t="shared" ref="D27:D29" si="1">(B27*C27)</f>
        <v>100</v>
      </c>
      <c r="E27" s="26" t="s">
        <v>49</v>
      </c>
      <c r="F27" s="2"/>
      <c r="G27" s="2"/>
    </row>
    <row r="28" spans="1:7" ht="15.75" customHeight="1" x14ac:dyDescent="0.25">
      <c r="A28" s="40" t="s">
        <v>32</v>
      </c>
      <c r="B28" s="41">
        <v>1</v>
      </c>
      <c r="C28" s="42">
        <v>60</v>
      </c>
      <c r="D28" s="43">
        <f t="shared" si="1"/>
        <v>60</v>
      </c>
      <c r="E28" s="26" t="s">
        <v>49</v>
      </c>
      <c r="F28" s="2"/>
      <c r="G28" s="2"/>
    </row>
    <row r="29" spans="1:7" ht="15.75" customHeight="1" x14ac:dyDescent="0.25">
      <c r="A29" s="44" t="s">
        <v>56</v>
      </c>
      <c r="B29" s="41">
        <v>1</v>
      </c>
      <c r="C29" s="45">
        <v>259</v>
      </c>
      <c r="D29" s="43">
        <f t="shared" si="1"/>
        <v>259</v>
      </c>
      <c r="E29" s="26" t="s">
        <v>49</v>
      </c>
      <c r="F29" s="2"/>
      <c r="G29" s="2"/>
    </row>
    <row r="30" spans="1:7" ht="15.75" customHeight="1" x14ac:dyDescent="0.25">
      <c r="A30" s="46" t="s">
        <v>57</v>
      </c>
      <c r="B30" s="47">
        <v>1</v>
      </c>
      <c r="C30" s="47">
        <v>46.9</v>
      </c>
      <c r="D30" s="46">
        <v>46.9</v>
      </c>
      <c r="E30" s="26" t="s">
        <v>49</v>
      </c>
      <c r="F30" s="2"/>
      <c r="G30" s="2"/>
    </row>
    <row r="31" spans="1:7" ht="15.75" customHeight="1" x14ac:dyDescent="0.25">
      <c r="A31" s="48"/>
      <c r="B31" s="49"/>
      <c r="C31" s="56">
        <f>SUM(D23:D30)</f>
        <v>762.9</v>
      </c>
      <c r="D31" s="57"/>
      <c r="E31" s="2"/>
      <c r="F31" s="2"/>
      <c r="G31" s="2"/>
    </row>
    <row r="32" spans="1:7" ht="15.75" customHeight="1" x14ac:dyDescent="0.25">
      <c r="A32" s="3"/>
      <c r="B32" s="20"/>
      <c r="C32" s="20"/>
      <c r="D32" s="3"/>
      <c r="E32" s="2"/>
      <c r="F32" s="2"/>
      <c r="G32" s="2"/>
    </row>
    <row r="33" spans="1:7" ht="15.75" customHeight="1" x14ac:dyDescent="0.25">
      <c r="A33" s="14" t="s">
        <v>15</v>
      </c>
      <c r="B33" s="21"/>
      <c r="C33" s="21"/>
      <c r="D33" s="16"/>
      <c r="E33" s="2"/>
      <c r="F33" s="2"/>
      <c r="G33" s="2"/>
    </row>
    <row r="34" spans="1:7" ht="15.75" customHeight="1" x14ac:dyDescent="0.25">
      <c r="A34" s="8" t="s">
        <v>58</v>
      </c>
      <c r="B34" s="17">
        <v>6</v>
      </c>
      <c r="C34" s="17">
        <v>30</v>
      </c>
      <c r="D34" s="18">
        <f t="shared" ref="D34:D37" si="2">(B34*C34)</f>
        <v>180</v>
      </c>
      <c r="E34" s="2"/>
      <c r="F34" s="2"/>
      <c r="G34" s="2"/>
    </row>
    <row r="35" spans="1:7" ht="15.75" customHeight="1" x14ac:dyDescent="0.25">
      <c r="A35" s="8" t="s">
        <v>16</v>
      </c>
      <c r="B35" s="17">
        <v>1</v>
      </c>
      <c r="C35" s="17">
        <v>50</v>
      </c>
      <c r="D35" s="18">
        <f t="shared" si="2"/>
        <v>50</v>
      </c>
      <c r="E35" s="2"/>
      <c r="F35" s="2"/>
      <c r="G35" s="2"/>
    </row>
    <row r="36" spans="1:7" ht="15.75" customHeight="1" x14ac:dyDescent="0.25">
      <c r="A36" s="8" t="s">
        <v>17</v>
      </c>
      <c r="B36" s="17">
        <v>5</v>
      </c>
      <c r="C36" s="17">
        <v>2.5</v>
      </c>
      <c r="D36" s="18">
        <f t="shared" si="2"/>
        <v>12.5</v>
      </c>
      <c r="E36" s="2"/>
      <c r="F36" s="2"/>
      <c r="G36" s="2"/>
    </row>
    <row r="37" spans="1:7" ht="15.75" customHeight="1" x14ac:dyDescent="0.25">
      <c r="A37" s="23" t="s">
        <v>18</v>
      </c>
      <c r="B37" s="17">
        <v>1</v>
      </c>
      <c r="C37" s="17">
        <v>60</v>
      </c>
      <c r="D37" s="18">
        <f t="shared" si="2"/>
        <v>60</v>
      </c>
      <c r="E37" s="2"/>
      <c r="F37" s="2"/>
      <c r="G37" s="2"/>
    </row>
    <row r="38" spans="1:7" ht="15.75" customHeight="1" x14ac:dyDescent="0.25">
      <c r="A38" s="11"/>
      <c r="B38" s="19"/>
      <c r="C38" s="56">
        <f>SUM(D34:D37)</f>
        <v>302.5</v>
      </c>
      <c r="D38" s="57"/>
      <c r="E38" s="2"/>
      <c r="F38" s="2"/>
      <c r="G38" s="2"/>
    </row>
    <row r="39" spans="1:7" ht="15.75" customHeight="1" x14ac:dyDescent="0.25">
      <c r="A39" s="13"/>
      <c r="B39" s="20"/>
      <c r="C39" s="20"/>
      <c r="D39" s="3"/>
      <c r="E39" s="2"/>
      <c r="F39" s="2"/>
      <c r="G39" s="2"/>
    </row>
    <row r="40" spans="1:7" ht="15.75" customHeight="1" x14ac:dyDescent="0.25">
      <c r="A40" s="14" t="s">
        <v>19</v>
      </c>
      <c r="B40" s="21"/>
      <c r="C40" s="21"/>
      <c r="D40" s="16"/>
      <c r="E40" s="2"/>
      <c r="F40" s="2"/>
      <c r="G40" s="2"/>
    </row>
    <row r="41" spans="1:7" ht="15.75" customHeight="1" x14ac:dyDescent="0.25">
      <c r="A41" s="8" t="s">
        <v>59</v>
      </c>
      <c r="B41" s="17">
        <v>23</v>
      </c>
      <c r="C41" s="17">
        <v>30</v>
      </c>
      <c r="D41" s="18">
        <f t="shared" ref="D41:D44" si="3">(B41*C41)</f>
        <v>690</v>
      </c>
      <c r="E41" s="2"/>
      <c r="F41" s="2"/>
      <c r="G41" s="2"/>
    </row>
    <row r="42" spans="1:7" ht="15.75" customHeight="1" x14ac:dyDescent="0.25">
      <c r="A42" s="8" t="s">
        <v>16</v>
      </c>
      <c r="B42" s="17">
        <v>1</v>
      </c>
      <c r="C42" s="17">
        <v>120</v>
      </c>
      <c r="D42" s="18">
        <f t="shared" si="3"/>
        <v>120</v>
      </c>
      <c r="E42" s="2"/>
      <c r="F42" s="2"/>
      <c r="G42" s="2"/>
    </row>
    <row r="43" spans="1:7" ht="15.75" customHeight="1" x14ac:dyDescent="0.25">
      <c r="A43" s="8" t="s">
        <v>17</v>
      </c>
      <c r="B43" s="17">
        <v>23</v>
      </c>
      <c r="C43" s="17">
        <v>2.5</v>
      </c>
      <c r="D43" s="18">
        <f t="shared" si="3"/>
        <v>57.5</v>
      </c>
      <c r="E43" s="2"/>
      <c r="F43" s="2"/>
      <c r="G43" s="2"/>
    </row>
    <row r="44" spans="1:7" ht="15.75" customHeight="1" x14ac:dyDescent="0.25">
      <c r="A44" s="8" t="s">
        <v>20</v>
      </c>
      <c r="B44" s="17">
        <v>7</v>
      </c>
      <c r="C44" s="17">
        <v>5</v>
      </c>
      <c r="D44" s="18">
        <f t="shared" si="3"/>
        <v>35</v>
      </c>
      <c r="E44" s="2"/>
      <c r="F44" s="2"/>
      <c r="G44" s="2"/>
    </row>
    <row r="45" spans="1:7" ht="15.75" customHeight="1" x14ac:dyDescent="0.25">
      <c r="A45" s="8" t="s">
        <v>60</v>
      </c>
      <c r="B45" s="17">
        <v>1</v>
      </c>
      <c r="C45" s="17">
        <v>120</v>
      </c>
      <c r="D45" s="22">
        <v>120</v>
      </c>
      <c r="E45" s="2"/>
      <c r="F45" s="2"/>
      <c r="G45" s="2"/>
    </row>
    <row r="46" spans="1:7" ht="15.75" customHeight="1" x14ac:dyDescent="0.25">
      <c r="A46" s="8" t="s">
        <v>21</v>
      </c>
      <c r="B46" s="17">
        <v>1</v>
      </c>
      <c r="C46" s="17">
        <v>60</v>
      </c>
      <c r="D46" s="18">
        <f>(B46*C46)</f>
        <v>60</v>
      </c>
      <c r="E46" s="2"/>
      <c r="F46" s="2"/>
      <c r="G46" s="2"/>
    </row>
    <row r="47" spans="1:7" ht="15.75" customHeight="1" x14ac:dyDescent="0.25">
      <c r="A47" s="11"/>
      <c r="B47" s="19"/>
      <c r="C47" s="56">
        <f>SUM(D41:D46)</f>
        <v>1082.5</v>
      </c>
      <c r="D47" s="57"/>
      <c r="E47" s="2"/>
      <c r="F47" s="2"/>
      <c r="G47" s="2"/>
    </row>
    <row r="48" spans="1:7" ht="15.75" customHeight="1" x14ac:dyDescent="0.25">
      <c r="A48" s="3"/>
      <c r="B48" s="20"/>
      <c r="C48" s="20"/>
      <c r="D48" s="3"/>
      <c r="E48" s="2"/>
      <c r="F48" s="2"/>
      <c r="G48" s="2"/>
    </row>
    <row r="49" spans="1:7" ht="15.75" customHeight="1" x14ac:dyDescent="0.25">
      <c r="A49" s="14" t="s">
        <v>22</v>
      </c>
      <c r="B49" s="21"/>
      <c r="C49" s="21"/>
      <c r="D49" s="16"/>
      <c r="E49" s="2"/>
      <c r="F49" s="2"/>
      <c r="G49" s="2"/>
    </row>
    <row r="50" spans="1:7" ht="15.75" customHeight="1" x14ac:dyDescent="0.25">
      <c r="A50" s="8" t="s">
        <v>61</v>
      </c>
      <c r="B50" s="17">
        <v>1</v>
      </c>
      <c r="C50" s="17">
        <v>369</v>
      </c>
      <c r="D50" s="18">
        <f t="shared" ref="D50:D52" si="4">(B50*C50)</f>
        <v>369</v>
      </c>
      <c r="E50" s="26" t="s">
        <v>49</v>
      </c>
      <c r="F50" s="2"/>
      <c r="G50" s="2"/>
    </row>
    <row r="51" spans="1:7" ht="15.75" customHeight="1" x14ac:dyDescent="0.25">
      <c r="A51" s="8" t="s">
        <v>62</v>
      </c>
      <c r="B51" s="17">
        <v>1</v>
      </c>
      <c r="C51" s="17">
        <v>70</v>
      </c>
      <c r="D51" s="18">
        <f t="shared" si="4"/>
        <v>70</v>
      </c>
      <c r="E51" s="2"/>
      <c r="F51" s="2"/>
      <c r="G51" s="2"/>
    </row>
    <row r="52" spans="1:7" ht="15.75" customHeight="1" x14ac:dyDescent="0.25">
      <c r="A52" s="8" t="s">
        <v>23</v>
      </c>
      <c r="B52" s="17">
        <v>1</v>
      </c>
      <c r="C52" s="17">
        <v>35</v>
      </c>
      <c r="D52" s="18">
        <f t="shared" si="4"/>
        <v>35</v>
      </c>
      <c r="E52" s="26" t="s">
        <v>49</v>
      </c>
      <c r="F52" s="2"/>
      <c r="G52" s="2"/>
    </row>
    <row r="53" spans="1:7" ht="15.75" customHeight="1" x14ac:dyDescent="0.25">
      <c r="A53" s="8" t="s">
        <v>63</v>
      </c>
      <c r="B53" s="17">
        <v>1</v>
      </c>
      <c r="C53" s="17">
        <v>213</v>
      </c>
      <c r="D53" s="22">
        <v>213</v>
      </c>
      <c r="E53" s="26" t="s">
        <v>49</v>
      </c>
      <c r="F53" s="2"/>
      <c r="G53" s="2"/>
    </row>
    <row r="54" spans="1:7" ht="15.75" customHeight="1" x14ac:dyDescent="0.25">
      <c r="A54" s="8" t="s">
        <v>24</v>
      </c>
      <c r="B54" s="17">
        <v>1</v>
      </c>
      <c r="C54" s="17">
        <v>258</v>
      </c>
      <c r="D54" s="18">
        <f>(B54*C54)</f>
        <v>258</v>
      </c>
      <c r="E54" s="26" t="s">
        <v>49</v>
      </c>
      <c r="F54" s="2"/>
      <c r="G54" s="2"/>
    </row>
    <row r="55" spans="1:7" ht="15.75" customHeight="1" x14ac:dyDescent="0.25">
      <c r="A55" s="11"/>
      <c r="B55" s="19"/>
      <c r="C55" s="56">
        <f>SUM(D50:D54)</f>
        <v>945</v>
      </c>
      <c r="D55" s="57"/>
      <c r="E55" s="2"/>
      <c r="F55" s="2"/>
      <c r="G55" s="2"/>
    </row>
    <row r="56" spans="1:7" ht="15.75" customHeight="1" x14ac:dyDescent="0.25">
      <c r="A56" s="13"/>
      <c r="B56" s="20"/>
      <c r="C56" s="20"/>
      <c r="D56" s="3"/>
      <c r="E56" s="2"/>
      <c r="F56" s="2"/>
      <c r="G56" s="2"/>
    </row>
    <row r="57" spans="1:7" ht="15.75" customHeight="1" x14ac:dyDescent="0.25">
      <c r="A57" s="14" t="s">
        <v>25</v>
      </c>
      <c r="B57" s="21"/>
      <c r="C57" s="21"/>
      <c r="D57" s="16"/>
      <c r="E57" s="2"/>
      <c r="F57" s="2"/>
      <c r="G57" s="2"/>
    </row>
    <row r="58" spans="1:7" ht="15.75" customHeight="1" x14ac:dyDescent="0.25">
      <c r="A58" s="8" t="s">
        <v>26</v>
      </c>
      <c r="B58" s="17">
        <v>20</v>
      </c>
      <c r="C58" s="17">
        <v>0.7</v>
      </c>
      <c r="D58" s="18">
        <f t="shared" ref="D58:D64" si="5">(B58*C58)</f>
        <v>14</v>
      </c>
      <c r="E58" s="2"/>
      <c r="F58" s="2"/>
      <c r="G58" s="2"/>
    </row>
    <row r="59" spans="1:7" ht="15.75" customHeight="1" x14ac:dyDescent="0.25">
      <c r="A59" s="8" t="s">
        <v>27</v>
      </c>
      <c r="B59" s="17">
        <v>8</v>
      </c>
      <c r="C59" s="17">
        <v>3.5</v>
      </c>
      <c r="D59" s="18">
        <f t="shared" si="5"/>
        <v>28</v>
      </c>
      <c r="E59" s="2"/>
      <c r="F59" s="2"/>
      <c r="G59" s="2"/>
    </row>
    <row r="60" spans="1:7" ht="15.75" customHeight="1" x14ac:dyDescent="0.25">
      <c r="A60" s="8" t="s">
        <v>28</v>
      </c>
      <c r="B60" s="17">
        <v>9</v>
      </c>
      <c r="C60" s="17">
        <v>3.5</v>
      </c>
      <c r="D60" s="18">
        <f t="shared" si="5"/>
        <v>31.5</v>
      </c>
      <c r="E60" s="2"/>
      <c r="F60" s="2"/>
      <c r="G60" s="2"/>
    </row>
    <row r="61" spans="1:7" ht="15.75" customHeight="1" x14ac:dyDescent="0.25">
      <c r="A61" s="8" t="s">
        <v>29</v>
      </c>
      <c r="B61" s="17">
        <v>1</v>
      </c>
      <c r="C61" s="17">
        <v>4</v>
      </c>
      <c r="D61" s="18">
        <f t="shared" si="5"/>
        <v>4</v>
      </c>
      <c r="E61" s="2"/>
      <c r="F61" s="2"/>
      <c r="G61" s="2"/>
    </row>
    <row r="62" spans="1:7" ht="15.75" customHeight="1" x14ac:dyDescent="0.25">
      <c r="A62" s="8" t="s">
        <v>30</v>
      </c>
      <c r="B62" s="17">
        <v>3</v>
      </c>
      <c r="C62" s="17">
        <v>4.99</v>
      </c>
      <c r="D62" s="18">
        <f t="shared" si="5"/>
        <v>14.97</v>
      </c>
      <c r="E62" s="2"/>
      <c r="F62" s="2"/>
      <c r="G62" s="2"/>
    </row>
    <row r="63" spans="1:7" ht="15.75" customHeight="1" x14ac:dyDescent="0.25">
      <c r="A63" s="8" t="s">
        <v>33</v>
      </c>
      <c r="B63" s="17">
        <v>3</v>
      </c>
      <c r="C63" s="17">
        <v>5</v>
      </c>
      <c r="D63" s="18">
        <f t="shared" si="5"/>
        <v>15</v>
      </c>
      <c r="E63" s="2"/>
      <c r="F63" s="2"/>
      <c r="G63" s="2"/>
    </row>
    <row r="64" spans="1:7" ht="15.75" customHeight="1" x14ac:dyDescent="0.25">
      <c r="A64" s="8" t="s">
        <v>34</v>
      </c>
      <c r="B64" s="17">
        <v>1</v>
      </c>
      <c r="C64" s="17">
        <v>90</v>
      </c>
      <c r="D64" s="18">
        <f t="shared" si="5"/>
        <v>90</v>
      </c>
      <c r="E64" s="2"/>
      <c r="F64" s="2"/>
      <c r="G64" s="2"/>
    </row>
    <row r="65" spans="1:7" ht="15.75" customHeight="1" x14ac:dyDescent="0.25">
      <c r="A65" s="8" t="s">
        <v>64</v>
      </c>
      <c r="B65" s="17">
        <v>1</v>
      </c>
      <c r="C65" s="22">
        <f t="shared" ref="C65:D65" si="6">163*1.2</f>
        <v>195.6</v>
      </c>
      <c r="D65" s="22">
        <f t="shared" si="6"/>
        <v>195.6</v>
      </c>
      <c r="E65" s="26" t="s">
        <v>49</v>
      </c>
      <c r="F65" s="2"/>
      <c r="G65" s="2"/>
    </row>
    <row r="66" spans="1:7" ht="15.75" customHeight="1" x14ac:dyDescent="0.25">
      <c r="A66" s="50" t="s">
        <v>65</v>
      </c>
      <c r="B66" s="51">
        <v>1</v>
      </c>
      <c r="C66" s="52">
        <f t="shared" ref="C66:D66" si="7">52*1.2</f>
        <v>62.4</v>
      </c>
      <c r="D66" s="52">
        <f t="shared" si="7"/>
        <v>62.4</v>
      </c>
      <c r="E66" s="26" t="s">
        <v>49</v>
      </c>
      <c r="F66" s="2"/>
      <c r="G66" s="2"/>
    </row>
    <row r="67" spans="1:7" ht="15.75" customHeight="1" x14ac:dyDescent="0.25">
      <c r="A67" s="8" t="s">
        <v>35</v>
      </c>
      <c r="B67" s="17">
        <v>1</v>
      </c>
      <c r="C67" s="17">
        <v>89</v>
      </c>
      <c r="D67" s="18">
        <f>(B67*C67)</f>
        <v>89</v>
      </c>
      <c r="E67" s="26" t="s">
        <v>49</v>
      </c>
      <c r="F67" s="2"/>
      <c r="G67" s="2"/>
    </row>
    <row r="68" spans="1:7" ht="15.75" customHeight="1" x14ac:dyDescent="0.25">
      <c r="A68" s="53" t="s">
        <v>66</v>
      </c>
      <c r="B68" s="54">
        <v>1</v>
      </c>
      <c r="C68" s="1">
        <v>12</v>
      </c>
      <c r="D68" s="1">
        <v>12</v>
      </c>
      <c r="E68" s="2"/>
      <c r="F68" s="2"/>
      <c r="G68" s="2"/>
    </row>
    <row r="69" spans="1:7" ht="15.75" customHeight="1" x14ac:dyDescent="0.25">
      <c r="A69" s="48"/>
      <c r="B69" s="49"/>
      <c r="C69" s="56">
        <f>SUM(D58:D68)</f>
        <v>556.47</v>
      </c>
      <c r="D69" s="57"/>
      <c r="E69" s="2"/>
      <c r="F69" s="2"/>
      <c r="G69" s="2"/>
    </row>
    <row r="70" spans="1:7" ht="15.75" customHeight="1" x14ac:dyDescent="0.25">
      <c r="A70" s="3"/>
      <c r="B70" s="20"/>
      <c r="C70" s="20"/>
      <c r="D70" s="3"/>
      <c r="E70" s="2"/>
      <c r="F70" s="2"/>
      <c r="G70" s="2"/>
    </row>
    <row r="71" spans="1:7" ht="15.75" customHeight="1" x14ac:dyDescent="0.25">
      <c r="A71" s="24" t="str">
        <f>HYPERLINK("https://interbauen.ee/ripplaed/","Lagi")</f>
        <v>Lagi</v>
      </c>
      <c r="B71" s="21"/>
      <c r="C71" s="21"/>
      <c r="D71" s="16"/>
      <c r="E71" s="2"/>
      <c r="F71" s="2"/>
      <c r="G71" s="2"/>
    </row>
    <row r="72" spans="1:7" ht="15.75" customHeight="1" x14ac:dyDescent="0.25">
      <c r="A72" s="8" t="s">
        <v>36</v>
      </c>
      <c r="B72" s="17">
        <v>2</v>
      </c>
      <c r="C72" s="17">
        <v>4.7699999999999996</v>
      </c>
      <c r="D72" s="18">
        <f t="shared" ref="D72:D78" si="8">(B72*C72)</f>
        <v>9.5399999999999991</v>
      </c>
      <c r="E72" s="2"/>
      <c r="F72" s="2"/>
      <c r="G72" s="2"/>
    </row>
    <row r="73" spans="1:7" ht="15.75" customHeight="1" x14ac:dyDescent="0.25">
      <c r="A73" s="8" t="s">
        <v>37</v>
      </c>
      <c r="B73" s="17">
        <v>9</v>
      </c>
      <c r="C73" s="17">
        <v>0.7</v>
      </c>
      <c r="D73" s="18">
        <f t="shared" si="8"/>
        <v>6.3</v>
      </c>
      <c r="E73" s="2"/>
      <c r="F73" s="2"/>
      <c r="G73" s="2"/>
    </row>
    <row r="74" spans="1:7" ht="15.75" customHeight="1" x14ac:dyDescent="0.25">
      <c r="A74" s="8" t="s">
        <v>38</v>
      </c>
      <c r="B74" s="17">
        <v>2</v>
      </c>
      <c r="C74" s="17">
        <v>1.38</v>
      </c>
      <c r="D74" s="18">
        <f t="shared" si="8"/>
        <v>2.76</v>
      </c>
      <c r="E74" s="2"/>
      <c r="F74" s="2"/>
      <c r="G74" s="2"/>
    </row>
    <row r="75" spans="1:7" ht="15.75" customHeight="1" x14ac:dyDescent="0.25">
      <c r="A75" s="8" t="s">
        <v>39</v>
      </c>
      <c r="B75" s="17">
        <v>3</v>
      </c>
      <c r="C75" s="17">
        <v>3.31</v>
      </c>
      <c r="D75" s="18">
        <f t="shared" si="8"/>
        <v>9.93</v>
      </c>
      <c r="E75" s="2"/>
      <c r="F75" s="2"/>
      <c r="G75" s="2"/>
    </row>
    <row r="76" spans="1:7" ht="15.75" customHeight="1" x14ac:dyDescent="0.25">
      <c r="A76" s="8" t="s">
        <v>40</v>
      </c>
      <c r="B76" s="17">
        <v>12</v>
      </c>
      <c r="C76" s="17">
        <v>2.72</v>
      </c>
      <c r="D76" s="18">
        <f t="shared" si="8"/>
        <v>32.64</v>
      </c>
      <c r="E76" s="2"/>
      <c r="F76" s="2"/>
      <c r="G76" s="2"/>
    </row>
    <row r="77" spans="1:7" ht="15.75" customHeight="1" x14ac:dyDescent="0.25">
      <c r="A77" s="8" t="s">
        <v>41</v>
      </c>
      <c r="B77" s="17">
        <v>3</v>
      </c>
      <c r="C77" s="17">
        <v>5.44</v>
      </c>
      <c r="D77" s="18">
        <f t="shared" si="8"/>
        <v>16.32</v>
      </c>
      <c r="E77" s="2"/>
      <c r="F77" s="2"/>
      <c r="G77" s="2"/>
    </row>
    <row r="78" spans="1:7" ht="15.75" customHeight="1" x14ac:dyDescent="0.25">
      <c r="A78" s="8" t="s">
        <v>42</v>
      </c>
      <c r="B78" s="17">
        <v>1</v>
      </c>
      <c r="C78" s="17">
        <v>17.399999999999999</v>
      </c>
      <c r="D78" s="18">
        <f t="shared" si="8"/>
        <v>17.399999999999999</v>
      </c>
      <c r="E78" s="2"/>
      <c r="F78" s="2"/>
      <c r="G78" s="2"/>
    </row>
    <row r="79" spans="1:7" ht="15.75" customHeight="1" x14ac:dyDescent="0.25">
      <c r="A79" s="11"/>
      <c r="B79" s="19"/>
      <c r="C79" s="56">
        <f>SUM(D72:D78)</f>
        <v>94.890000000000015</v>
      </c>
      <c r="D79" s="57"/>
      <c r="E79" s="2"/>
      <c r="F79" s="2"/>
      <c r="G79" s="2"/>
    </row>
    <row r="80" spans="1:7" ht="15.75" customHeight="1" x14ac:dyDescent="0.25">
      <c r="A80" s="13"/>
      <c r="B80" s="20"/>
      <c r="C80" s="20"/>
      <c r="D80" s="3"/>
      <c r="E80" s="2"/>
      <c r="F80" s="2"/>
      <c r="G80" s="2"/>
    </row>
    <row r="81" spans="1:7" ht="15.75" customHeight="1" x14ac:dyDescent="0.25">
      <c r="A81" s="14" t="s">
        <v>43</v>
      </c>
      <c r="B81" s="21"/>
      <c r="C81" s="21"/>
      <c r="D81" s="16"/>
      <c r="E81" s="2"/>
      <c r="F81" s="2"/>
      <c r="G81" s="2"/>
    </row>
    <row r="82" spans="1:7" ht="15.75" customHeight="1" x14ac:dyDescent="0.25">
      <c r="A82" s="8" t="s">
        <v>44</v>
      </c>
      <c r="B82" s="17">
        <v>1</v>
      </c>
      <c r="C82" s="25" t="str">
        <f>HYPERLINK("https://www.k-rauta.ee/p/ventilaator-100mm-prof-vaikne-taim-niisk/3dum?mtd=search&amp;pos=regular&amp;src=searchnode","61.99")</f>
        <v>61.99</v>
      </c>
      <c r="D82" s="10" t="s">
        <v>70</v>
      </c>
      <c r="E82" s="55" t="s">
        <v>49</v>
      </c>
      <c r="F82" s="2"/>
      <c r="G82" s="2"/>
    </row>
    <row r="83" spans="1:7" ht="13.2" x14ac:dyDescent="0.25">
      <c r="A83" s="8" t="s">
        <v>45</v>
      </c>
      <c r="B83" s="17">
        <v>1</v>
      </c>
      <c r="C83" s="17">
        <v>7.99</v>
      </c>
      <c r="D83" s="10">
        <f t="shared" ref="D83:D86" si="9">(B83*C83)</f>
        <v>7.99</v>
      </c>
      <c r="E83" s="9"/>
      <c r="F83" s="2"/>
      <c r="G83" s="2"/>
    </row>
    <row r="84" spans="1:7" ht="13.2" x14ac:dyDescent="0.25">
      <c r="A84" s="8" t="s">
        <v>46</v>
      </c>
      <c r="B84" s="17">
        <v>4</v>
      </c>
      <c r="C84" s="17">
        <v>6.99</v>
      </c>
      <c r="D84" s="10">
        <f t="shared" si="9"/>
        <v>27.96</v>
      </c>
      <c r="E84" s="9"/>
      <c r="F84" s="2"/>
      <c r="G84" s="2"/>
    </row>
    <row r="85" spans="1:7" ht="13.2" x14ac:dyDescent="0.25">
      <c r="A85" s="8" t="s">
        <v>47</v>
      </c>
      <c r="B85" s="17">
        <v>5</v>
      </c>
      <c r="C85" s="17">
        <v>15</v>
      </c>
      <c r="D85" s="10">
        <f t="shared" si="9"/>
        <v>75</v>
      </c>
      <c r="E85" s="9"/>
      <c r="F85" s="2"/>
      <c r="G85" s="2"/>
    </row>
    <row r="86" spans="1:7" ht="13.2" x14ac:dyDescent="0.25">
      <c r="A86" s="8" t="s">
        <v>48</v>
      </c>
      <c r="B86" s="17">
        <v>1</v>
      </c>
      <c r="C86" s="17">
        <v>21.32</v>
      </c>
      <c r="D86" s="10">
        <f t="shared" si="9"/>
        <v>21.32</v>
      </c>
      <c r="E86" s="9"/>
      <c r="F86" s="2"/>
      <c r="G86" s="2"/>
    </row>
    <row r="87" spans="1:7" ht="13.2" x14ac:dyDescent="0.25">
      <c r="A87" s="23" t="s">
        <v>67</v>
      </c>
      <c r="B87" s="8">
        <v>1</v>
      </c>
      <c r="C87" s="8">
        <v>100</v>
      </c>
      <c r="D87" s="8">
        <v>100</v>
      </c>
      <c r="E87" s="9"/>
      <c r="F87" s="2"/>
      <c r="G87" s="2"/>
    </row>
    <row r="88" spans="1:7" ht="13.2" x14ac:dyDescent="0.25">
      <c r="A88" s="8" t="s">
        <v>68</v>
      </c>
      <c r="B88" s="8">
        <v>1</v>
      </c>
      <c r="C88" s="8">
        <v>120</v>
      </c>
      <c r="D88" s="8">
        <v>120</v>
      </c>
      <c r="E88" s="55" t="s">
        <v>69</v>
      </c>
      <c r="F88" s="2"/>
      <c r="G88" s="2"/>
    </row>
    <row r="89" spans="1:7" ht="13.2" x14ac:dyDescent="0.25">
      <c r="A89" s="11"/>
      <c r="B89" s="11"/>
      <c r="C89" s="56">
        <f>SUM(D82:D88)</f>
        <v>352.27</v>
      </c>
      <c r="D89" s="57"/>
      <c r="E89" s="2"/>
      <c r="F89" s="2"/>
      <c r="G89" s="2"/>
    </row>
    <row r="90" spans="1:7" ht="13.2" x14ac:dyDescent="0.25">
      <c r="A90" s="2"/>
      <c r="B90" s="2"/>
      <c r="C90" s="2"/>
      <c r="D90" s="2"/>
      <c r="E90" s="2"/>
      <c r="F90" s="2"/>
      <c r="G90" s="2"/>
    </row>
    <row r="91" spans="1:7" ht="13.2" x14ac:dyDescent="0.25">
      <c r="A91" s="2"/>
      <c r="B91" s="2"/>
      <c r="C91" s="2"/>
      <c r="D91" s="2"/>
      <c r="E91" s="2"/>
      <c r="F91" s="2"/>
      <c r="G91" s="2"/>
    </row>
    <row r="92" spans="1:7" ht="13.2" x14ac:dyDescent="0.25">
      <c r="A92" s="2"/>
      <c r="B92" s="2"/>
      <c r="C92" s="2"/>
      <c r="D92" s="2"/>
      <c r="E92" s="2"/>
    </row>
  </sheetData>
  <mergeCells count="10">
    <mergeCell ref="C69:D69"/>
    <mergeCell ref="C79:D79"/>
    <mergeCell ref="C89:D89"/>
    <mergeCell ref="A2:B2"/>
    <mergeCell ref="B16:C16"/>
    <mergeCell ref="A18:B18"/>
    <mergeCell ref="C31:D31"/>
    <mergeCell ref="C38:D38"/>
    <mergeCell ref="C47:D47"/>
    <mergeCell ref="C55:D55"/>
  </mergeCells>
  <hyperlinks>
    <hyperlink ref="E23" r:id="rId1"/>
    <hyperlink ref="E24" r:id="rId2"/>
    <hyperlink ref="E25" r:id="rId3"/>
    <hyperlink ref="E26" r:id="rId4"/>
    <hyperlink ref="E27" r:id="rId5"/>
    <hyperlink ref="E28" r:id="rId6"/>
    <hyperlink ref="E29" r:id="rId7"/>
    <hyperlink ref="E30" r:id="rId8"/>
    <hyperlink ref="E50" r:id="rId9"/>
    <hyperlink ref="E52" r:id="rId10"/>
    <hyperlink ref="E53" r:id="rId11"/>
    <hyperlink ref="E54" r:id="rId12"/>
    <hyperlink ref="E65" r:id="rId13"/>
    <hyperlink ref="E66" r:id="rId14"/>
    <hyperlink ref="E67" r:id="rId15"/>
    <hyperlink ref="E82" r:id="rId16"/>
    <hyperlink ref="E88" r:id="rId17"/>
  </hyperlinks>
  <printOptions horizontalCentered="1" gridLines="1"/>
  <pageMargins left="0.73273706370160163" right="0.7" top="0.4251130842687218" bottom="0.74999999999999933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Hange</dc:creator>
  <cp:lastModifiedBy>Priit</cp:lastModifiedBy>
  <dcterms:created xsi:type="dcterms:W3CDTF">2021-04-29T06:23:53Z</dcterms:created>
  <dcterms:modified xsi:type="dcterms:W3CDTF">2021-04-29T06:23:53Z</dcterms:modified>
</cp:coreProperties>
</file>