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460" windowHeight="11445"/>
  </bookViews>
  <sheets>
    <sheet name="Maleva1_hinnatabel" sheetId="3" r:id="rId1"/>
  </sheets>
  <calcPr calcId="152511"/>
</workbook>
</file>

<file path=xl/calcChain.xml><?xml version="1.0" encoding="utf-8"?>
<calcChain xmlns="http://schemas.openxmlformats.org/spreadsheetml/2006/main">
  <c r="G56" i="3" l="1"/>
  <c r="G13" i="3"/>
  <c r="G14" i="3"/>
  <c r="G24" i="3"/>
  <c r="G28" i="3"/>
  <c r="G29" i="3"/>
  <c r="G34" i="3"/>
  <c r="G35" i="3"/>
  <c r="G38" i="3"/>
  <c r="G51" i="3"/>
  <c r="F27" i="3"/>
  <c r="D45" i="3"/>
  <c r="F45" i="3" s="1"/>
  <c r="D19" i="3"/>
  <c r="F19" i="3" s="1"/>
  <c r="D18" i="3"/>
  <c r="F18" i="3" s="1"/>
  <c r="F48" i="3"/>
  <c r="F33" i="3"/>
  <c r="F22" i="3"/>
  <c r="F21" i="3"/>
  <c r="F47" i="3"/>
  <c r="F49" i="3"/>
  <c r="F50" i="3"/>
  <c r="F55" i="3"/>
  <c r="F41" i="3"/>
  <c r="F43" i="3"/>
  <c r="F31" i="3"/>
  <c r="F32" i="3"/>
  <c r="F37" i="3"/>
  <c r="F44" i="3"/>
  <c r="F40" i="3"/>
  <c r="F20" i="3"/>
  <c r="F23" i="3"/>
  <c r="F16" i="3"/>
  <c r="F17" i="3"/>
  <c r="F54" i="3" l="1"/>
  <c r="F26" i="3"/>
  <c r="G52" i="3" l="1"/>
  <c r="F56" i="3"/>
  <c r="F57" i="3" l="1"/>
  <c r="F58" i="3" s="1"/>
  <c r="G57" i="3" l="1"/>
  <c r="G58" i="3" s="1"/>
</calcChain>
</file>

<file path=xl/sharedStrings.xml><?xml version="1.0" encoding="utf-8"?>
<sst xmlns="http://schemas.openxmlformats.org/spreadsheetml/2006/main" count="101" uniqueCount="79">
  <si>
    <t>Trepielemendid</t>
  </si>
  <si>
    <t>Veevarustus ja kanalisatsioon</t>
  </si>
  <si>
    <t>Metalltarindid</t>
  </si>
  <si>
    <t>Kanalisatsioon</t>
  </si>
  <si>
    <t>Välisvõrgud</t>
  </si>
  <si>
    <t xml:space="preserve">Väliskanalisatsioon </t>
  </si>
  <si>
    <t>Katusetarindid</t>
  </si>
  <si>
    <t>KANDETARINDID</t>
  </si>
  <si>
    <t>FASSAADIELEMENDID JA KATUSED</t>
  </si>
  <si>
    <t>TEHNOSÜSTEEMID</t>
  </si>
  <si>
    <t>tk</t>
  </si>
  <si>
    <t>m²</t>
  </si>
  <si>
    <t>jm</t>
  </si>
  <si>
    <t>VÄLISRAJATISED</t>
  </si>
  <si>
    <t>KÄIBEMAKS 20%:</t>
  </si>
  <si>
    <t>Kokku</t>
  </si>
  <si>
    <t>KOKKU KOOS KÄIBEMAKSUGA</t>
  </si>
  <si>
    <t>Kood</t>
  </si>
  <si>
    <t>Ettevalmistus ja lammutus</t>
  </si>
  <si>
    <t>15</t>
  </si>
  <si>
    <t>34</t>
  </si>
  <si>
    <t>48</t>
  </si>
  <si>
    <t>Sooja- ja hüdroisolatsioon</t>
  </si>
  <si>
    <t>kompl</t>
  </si>
  <si>
    <t>Maksumus</t>
  </si>
  <si>
    <t>Ühik</t>
  </si>
  <si>
    <t>Kogus</t>
  </si>
  <si>
    <t>Ühiku hind</t>
  </si>
  <si>
    <t>Summa</t>
  </si>
  <si>
    <t>Ehitise nimetus: korterelamu</t>
  </si>
  <si>
    <t>Pakkumistabel on koostatud vastavalt EVS 885:2005.</t>
  </si>
  <si>
    <t>Nimetus</t>
  </si>
  <si>
    <t>Raudbetoonist laekatte (65mm) lammutamine</t>
  </si>
  <si>
    <t>Keraamilise plaadi eemaldamine</t>
  </si>
  <si>
    <t>terrassiosa</t>
  </si>
  <si>
    <r>
      <t>m</t>
    </r>
    <r>
      <rPr>
        <sz val="11"/>
        <rFont val="Calibri"/>
        <family val="2"/>
      </rPr>
      <t>²</t>
    </r>
  </si>
  <si>
    <t>terrass + garaaži lagi</t>
  </si>
  <si>
    <t>Keramsiitbetooni (50…150mm) lammutus</t>
  </si>
  <si>
    <t>47</t>
  </si>
  <si>
    <t>Piirded ja käiguteed</t>
  </si>
  <si>
    <t>Metallist piirded</t>
  </si>
  <si>
    <t>Tasanduskihid</t>
  </si>
  <si>
    <t>Lisainfo, märkus</t>
  </si>
  <si>
    <t>Liugkihi - ehituskile - paigaldus</t>
  </si>
  <si>
    <t>garaaž + terrassiosa</t>
  </si>
  <si>
    <t>Raudbetoonist katuse kattekihi ehitus garaažiosa katusele</t>
  </si>
  <si>
    <t>Raudbetoonist katuse kattekihi ehitus terrassiosa katusele</t>
  </si>
  <si>
    <t>Katusekatted</t>
  </si>
  <si>
    <t>Serva-, sokli-, katte-, ja ääreplekkide paigaldus</t>
  </si>
  <si>
    <t>Läbiviikude tihendamine</t>
  </si>
  <si>
    <t>sh. betoonpandus</t>
  </si>
  <si>
    <t>parklaosa, garaaži lagi</t>
  </si>
  <si>
    <t>Raudbetoonist laekatte (65mm) ja panduse katte lammutamine</t>
  </si>
  <si>
    <t>Teraskonstruktsioonil betoonkattega panduse ja käigutee lammutus</t>
  </si>
  <si>
    <t>Teraskonstruktsioonil betoonkattega panduse mademe lammutus</t>
  </si>
  <si>
    <t>Teraskonstruktsioonil 8 betoonastmega trepi lammutus</t>
  </si>
  <si>
    <t>Panduse, käigutee ja trepi piirete paigaldus</t>
  </si>
  <si>
    <t>parklast terrassile</t>
  </si>
  <si>
    <t>SBS hüdroisolatsiooni paigaldus terrassiosa katusele koos ülespööretega</t>
  </si>
  <si>
    <t>Uute katteplaatide tellimine ja paigaldus terrassiosa katusele</t>
  </si>
  <si>
    <t>terrassiosa (ca 50 m2 juba avatud)</t>
  </si>
  <si>
    <t>Sademevee kaevude ja torustike avamine ning lammutus</t>
  </si>
  <si>
    <t>garaaži lagi, pandus</t>
  </si>
  <si>
    <t>Teostusjooniste koostamine</t>
  </si>
  <si>
    <t>Hoonete ja rajatiste lammutamine koos utiliseerimisega</t>
  </si>
  <si>
    <t>Sademevee drenaažitorustike ja katusekaevude paigaldus (sh. isoleerimine, küttekaabel, veesülitid)</t>
  </si>
  <si>
    <t>Panduse, käigutee ja trepi aluskonstruktsiooni tagasipaigaldus</t>
  </si>
  <si>
    <t>Panduse, käigutee ja trepi kandva profiilpleki ja katete paigaldus</t>
  </si>
  <si>
    <t>Metallpiirete puhastamine, korrastamine, vajadusel pulbervärvimine ja tagasi paigaldus</t>
  </si>
  <si>
    <t>Olemasolevate katteplaatide tagasi paigaldus terrassiosa katusele</t>
  </si>
  <si>
    <t>Sadeveepüstakute lõputorude tagasi paigaldus</t>
  </si>
  <si>
    <t>SBS aurutõke + soojustus 100mm+ hüdroisolatsioon koos ülespööretega paigaldus garaažiosa katusele</t>
  </si>
  <si>
    <t>MÄRKUS:</t>
  </si>
  <si>
    <t>Töövõtja kohustus on tööde mahud üle kontrollida.</t>
  </si>
  <si>
    <t>Vastutus mahtude õigsuse eest lasub Töövõtjal.</t>
  </si>
  <si>
    <t xml:space="preserve"> HINNATABEL</t>
  </si>
  <si>
    <t>Korterelamu Tallinn rekonstrueerimistööd</t>
  </si>
  <si>
    <t xml:space="preserve">Katastritunnus: </t>
  </si>
  <si>
    <t xml:space="preserve">EHR kood: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</si>
</sst>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]d\ mmmm\ yyyy;@"/>
  </numFmts>
  <fonts count="15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86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2" borderId="1" applyFont="0" applyFill="0" applyBorder="0" applyAlignment="0">
      <alignment horizontal="right"/>
    </xf>
  </cellStyleXfs>
  <cellXfs count="110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0" borderId="2" xfId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8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11" fillId="0" borderId="0" xfId="0" applyFont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vertical="top"/>
    </xf>
    <xf numFmtId="0" fontId="4" fillId="4" borderId="10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 wrapText="1"/>
    </xf>
    <xf numFmtId="164" fontId="5" fillId="4" borderId="4" xfId="0" applyNumberFormat="1" applyFont="1" applyFill="1" applyBorder="1" applyAlignment="1">
      <alignment vertical="top"/>
    </xf>
    <xf numFmtId="0" fontId="4" fillId="5" borderId="10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 wrapText="1"/>
    </xf>
    <xf numFmtId="164" fontId="5" fillId="5" borderId="4" xfId="0" applyNumberFormat="1" applyFont="1" applyFill="1" applyBorder="1" applyAlignment="1">
      <alignment vertical="top"/>
    </xf>
    <xf numFmtId="0" fontId="4" fillId="8" borderId="2" xfId="0" applyFont="1" applyFill="1" applyBorder="1" applyAlignment="1">
      <alignment horizontal="left" vertical="top" wrapText="1"/>
    </xf>
    <xf numFmtId="164" fontId="4" fillId="8" borderId="2" xfId="0" applyNumberFormat="1" applyFont="1" applyFill="1" applyBorder="1" applyAlignment="1">
      <alignment vertical="top"/>
    </xf>
    <xf numFmtId="2" fontId="8" fillId="0" borderId="2" xfId="0" applyNumberFormat="1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right" vertical="top"/>
    </xf>
    <xf numFmtId="164" fontId="9" fillId="0" borderId="10" xfId="0" applyNumberFormat="1" applyFont="1" applyFill="1" applyBorder="1" applyAlignment="1">
      <alignment vertical="top"/>
    </xf>
    <xf numFmtId="164" fontId="8" fillId="0" borderId="18" xfId="0" applyNumberFormat="1" applyFont="1" applyBorder="1" applyAlignment="1">
      <alignment horizontal="right" vertical="top"/>
    </xf>
    <xf numFmtId="164" fontId="6" fillId="0" borderId="17" xfId="0" applyNumberFormat="1" applyFont="1" applyBorder="1" applyAlignment="1">
      <alignment vertical="top"/>
    </xf>
    <xf numFmtId="164" fontId="6" fillId="0" borderId="17" xfId="0" applyNumberFormat="1" applyFont="1" applyFill="1" applyBorder="1" applyAlignment="1">
      <alignment vertical="top"/>
    </xf>
    <xf numFmtId="164" fontId="9" fillId="0" borderId="19" xfId="0" applyNumberFormat="1" applyFont="1" applyFill="1" applyBorder="1" applyAlignment="1">
      <alignment vertical="top"/>
    </xf>
    <xf numFmtId="164" fontId="8" fillId="0" borderId="20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left" vertical="justify"/>
    </xf>
    <xf numFmtId="0" fontId="9" fillId="0" borderId="2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right" vertical="top"/>
    </xf>
    <xf numFmtId="164" fontId="4" fillId="3" borderId="19" xfId="0" applyNumberFormat="1" applyFont="1" applyFill="1" applyBorder="1" applyAlignment="1">
      <alignment vertical="top"/>
    </xf>
    <xf numFmtId="164" fontId="4" fillId="4" borderId="19" xfId="0" applyNumberFormat="1" applyFont="1" applyFill="1" applyBorder="1" applyAlignment="1">
      <alignment vertical="top"/>
    </xf>
    <xf numFmtId="164" fontId="6" fillId="0" borderId="28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vertical="top"/>
    </xf>
    <xf numFmtId="164" fontId="9" fillId="9" borderId="11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49" fontId="9" fillId="0" borderId="27" xfId="0" applyNumberFormat="1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top"/>
    </xf>
    <xf numFmtId="49" fontId="4" fillId="3" borderId="12" xfId="0" applyNumberFormat="1" applyFont="1" applyFill="1" applyBorder="1" applyAlignment="1">
      <alignment horizontal="left" vertical="top"/>
    </xf>
    <xf numFmtId="49" fontId="4" fillId="8" borderId="22" xfId="0" applyNumberFormat="1" applyFont="1" applyFill="1" applyBorder="1" applyAlignment="1">
      <alignment horizontal="left" vertical="top"/>
    </xf>
    <xf numFmtId="49" fontId="6" fillId="0" borderId="22" xfId="0" applyNumberFormat="1" applyFont="1" applyFill="1" applyBorder="1" applyAlignment="1">
      <alignment horizontal="left" vertical="top"/>
    </xf>
    <xf numFmtId="49" fontId="4" fillId="4" borderId="12" xfId="0" applyNumberFormat="1" applyFont="1" applyFill="1" applyBorder="1" applyAlignment="1">
      <alignment horizontal="left" vertical="top"/>
    </xf>
    <xf numFmtId="49" fontId="4" fillId="5" borderId="12" xfId="0" applyNumberFormat="1" applyFont="1" applyFill="1" applyBorder="1" applyAlignment="1">
      <alignment horizontal="left" vertical="top"/>
    </xf>
    <xf numFmtId="49" fontId="9" fillId="0" borderId="0" xfId="0" applyNumberFormat="1" applyFont="1" applyFill="1" applyBorder="1" applyAlignment="1">
      <alignment horizontal="left" vertical="top"/>
    </xf>
    <xf numFmtId="49" fontId="8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left" vertical="top"/>
    </xf>
    <xf numFmtId="49" fontId="9" fillId="8" borderId="5" xfId="0" applyNumberFormat="1" applyFont="1" applyFill="1" applyBorder="1" applyAlignment="1">
      <alignment horizontal="left" vertical="top"/>
    </xf>
    <xf numFmtId="0" fontId="9" fillId="8" borderId="2" xfId="0" applyFont="1" applyFill="1" applyBorder="1" applyAlignment="1">
      <alignment horizontal="left" vertical="top" wrapText="1"/>
    </xf>
    <xf numFmtId="164" fontId="9" fillId="8" borderId="17" xfId="0" applyNumberFormat="1" applyFont="1" applyFill="1" applyBorder="1" applyAlignment="1">
      <alignment vertical="top"/>
    </xf>
    <xf numFmtId="49" fontId="9" fillId="6" borderId="5" xfId="0" applyNumberFormat="1" applyFont="1" applyFill="1" applyBorder="1" applyAlignment="1">
      <alignment horizontal="left" vertical="top"/>
    </xf>
    <xf numFmtId="0" fontId="9" fillId="6" borderId="2" xfId="0" applyFont="1" applyFill="1" applyBorder="1" applyAlignment="1">
      <alignment horizontal="left" vertical="top" wrapText="1"/>
    </xf>
    <xf numFmtId="164" fontId="9" fillId="6" borderId="2" xfId="0" applyNumberFormat="1" applyFont="1" applyFill="1" applyBorder="1" applyAlignment="1">
      <alignment vertical="top"/>
    </xf>
    <xf numFmtId="164" fontId="9" fillId="6" borderId="17" xfId="0" applyNumberFormat="1" applyFont="1" applyFill="1" applyBorder="1" applyAlignment="1">
      <alignment vertical="top"/>
    </xf>
    <xf numFmtId="49" fontId="9" fillId="6" borderId="22" xfId="0" applyNumberFormat="1" applyFont="1" applyFill="1" applyBorder="1" applyAlignment="1">
      <alignment horizontal="left" vertical="top"/>
    </xf>
    <xf numFmtId="0" fontId="8" fillId="0" borderId="2" xfId="1" applyFont="1" applyBorder="1" applyAlignment="1">
      <alignment horizontal="left" vertical="justify"/>
    </xf>
    <xf numFmtId="49" fontId="9" fillId="7" borderId="5" xfId="0" applyNumberFormat="1" applyFont="1" applyFill="1" applyBorder="1" applyAlignment="1">
      <alignment horizontal="left" vertical="top"/>
    </xf>
    <xf numFmtId="0" fontId="9" fillId="7" borderId="2" xfId="0" applyFont="1" applyFill="1" applyBorder="1" applyAlignment="1">
      <alignment horizontal="left" vertical="top" wrapText="1"/>
    </xf>
    <xf numFmtId="164" fontId="9" fillId="7" borderId="2" xfId="0" applyNumberFormat="1" applyFont="1" applyFill="1" applyBorder="1" applyAlignment="1">
      <alignment vertical="top"/>
    </xf>
    <xf numFmtId="164" fontId="9" fillId="7" borderId="17" xfId="0" applyNumberFormat="1" applyFont="1" applyFill="1" applyBorder="1" applyAlignment="1">
      <alignment vertical="top"/>
    </xf>
    <xf numFmtId="49" fontId="9" fillId="7" borderId="22" xfId="0" applyNumberFormat="1" applyFont="1" applyFill="1" applyBorder="1" applyAlignment="1">
      <alignment horizontal="left" vertical="top"/>
    </xf>
    <xf numFmtId="0" fontId="4" fillId="10" borderId="10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left" vertical="top" wrapText="1"/>
    </xf>
    <xf numFmtId="164" fontId="5" fillId="10" borderId="4" xfId="0" applyNumberFormat="1" applyFont="1" applyFill="1" applyBorder="1" applyAlignment="1">
      <alignment vertical="top"/>
    </xf>
    <xf numFmtId="164" fontId="4" fillId="10" borderId="19" xfId="0" applyNumberFormat="1" applyFont="1" applyFill="1" applyBorder="1" applyAlignment="1">
      <alignment vertical="top"/>
    </xf>
    <xf numFmtId="49" fontId="4" fillId="10" borderId="12" xfId="0" applyNumberFormat="1" applyFont="1" applyFill="1" applyBorder="1" applyAlignment="1">
      <alignment horizontal="left" vertical="top"/>
    </xf>
    <xf numFmtId="49" fontId="9" fillId="11" borderId="5" xfId="0" applyNumberFormat="1" applyFont="1" applyFill="1" applyBorder="1" applyAlignment="1">
      <alignment horizontal="left" vertical="top"/>
    </xf>
    <xf numFmtId="0" fontId="9" fillId="11" borderId="2" xfId="0" applyFont="1" applyFill="1" applyBorder="1" applyAlignment="1">
      <alignment horizontal="left" vertical="top" wrapText="1"/>
    </xf>
    <xf numFmtId="164" fontId="9" fillId="11" borderId="2" xfId="0" applyNumberFormat="1" applyFont="1" applyFill="1" applyBorder="1" applyAlignment="1">
      <alignment vertical="top"/>
    </xf>
    <xf numFmtId="164" fontId="9" fillId="11" borderId="17" xfId="0" applyNumberFormat="1" applyFont="1" applyFill="1" applyBorder="1" applyAlignment="1">
      <alignment vertical="top"/>
    </xf>
    <xf numFmtId="49" fontId="9" fillId="11" borderId="22" xfId="0" applyNumberFormat="1" applyFont="1" applyFill="1" applyBorder="1" applyAlignment="1">
      <alignment horizontal="left" vertical="top"/>
    </xf>
    <xf numFmtId="2" fontId="4" fillId="3" borderId="4" xfId="0" applyNumberFormat="1" applyFont="1" applyFill="1" applyBorder="1" applyAlignment="1">
      <alignment horizontal="left" vertical="top" wrapText="1"/>
    </xf>
    <xf numFmtId="2" fontId="4" fillId="8" borderId="2" xfId="0" applyNumberFormat="1" applyFont="1" applyFill="1" applyBorder="1" applyAlignment="1">
      <alignment horizontal="left" vertical="top" wrapText="1"/>
    </xf>
    <xf numFmtId="2" fontId="4" fillId="4" borderId="4" xfId="0" applyNumberFormat="1" applyFont="1" applyFill="1" applyBorder="1" applyAlignment="1">
      <alignment horizontal="left" vertical="top" wrapText="1"/>
    </xf>
    <xf numFmtId="2" fontId="9" fillId="7" borderId="2" xfId="0" applyNumberFormat="1" applyFont="1" applyFill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center" vertical="top"/>
    </xf>
    <xf numFmtId="2" fontId="4" fillId="5" borderId="4" xfId="0" applyNumberFormat="1" applyFont="1" applyFill="1" applyBorder="1" applyAlignment="1">
      <alignment horizontal="left" vertical="top" wrapText="1"/>
    </xf>
    <xf numFmtId="2" fontId="9" fillId="6" borderId="2" xfId="0" applyNumberFormat="1" applyFont="1" applyFill="1" applyBorder="1" applyAlignment="1">
      <alignment horizontal="left" vertical="top" wrapText="1"/>
    </xf>
    <xf numFmtId="2" fontId="4" fillId="10" borderId="4" xfId="0" applyNumberFormat="1" applyFont="1" applyFill="1" applyBorder="1" applyAlignment="1">
      <alignment horizontal="left" vertical="top" wrapText="1"/>
    </xf>
    <xf numFmtId="2" fontId="9" fillId="11" borderId="2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4" fillId="6" borderId="2" xfId="0" applyFont="1" applyFill="1" applyBorder="1" applyAlignment="1">
      <alignment horizontal="left" vertical="top" wrapText="1"/>
    </xf>
    <xf numFmtId="0" fontId="14" fillId="10" borderId="4" xfId="0" applyFont="1" applyFill="1" applyBorder="1" applyAlignment="1">
      <alignment horizontal="left" vertical="top" wrapText="1"/>
    </xf>
    <xf numFmtId="0" fontId="14" fillId="11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/>
    </xf>
    <xf numFmtId="0" fontId="8" fillId="0" borderId="16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</cellXfs>
  <cellStyles count="4">
    <cellStyle name="Normal" xfId="0" builtinId="0"/>
    <cellStyle name="Normal 2" xfId="1"/>
    <cellStyle name="Normal 3" xfId="2"/>
    <cellStyle name="pealkiri" xfId="3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abSelected="1" zoomScaleNormal="100" workbookViewId="0">
      <pane ySplit="12" topLeftCell="A52" activePane="bottomLeft" state="frozen"/>
      <selection pane="bottomLeft" activeCell="B9" sqref="B9"/>
    </sheetView>
  </sheetViews>
  <sheetFormatPr defaultColWidth="9.140625" defaultRowHeight="12.75" x14ac:dyDescent="0.2"/>
  <cols>
    <col min="1" max="1" width="6.7109375" style="16" customWidth="1"/>
    <col min="2" max="2" width="66.7109375" style="1" customWidth="1"/>
    <col min="3" max="3" width="8.7109375" style="2" customWidth="1"/>
    <col min="4" max="4" width="7.7109375" style="2" customWidth="1"/>
    <col min="5" max="5" width="10.7109375" style="2" customWidth="1"/>
    <col min="6" max="6" width="11.7109375" style="3" customWidth="1"/>
    <col min="7" max="7" width="11.7109375" style="4" customWidth="1"/>
    <col min="8" max="8" width="33.28515625" style="54" customWidth="1"/>
    <col min="9" max="16384" width="9.140625" style="1"/>
  </cols>
  <sheetData>
    <row r="2" spans="1:8" ht="18.75" x14ac:dyDescent="0.2">
      <c r="B2" s="20" t="s">
        <v>75</v>
      </c>
    </row>
    <row r="3" spans="1:8" ht="18.75" x14ac:dyDescent="0.2">
      <c r="B3" s="20" t="s">
        <v>76</v>
      </c>
      <c r="G3" s="46"/>
      <c r="H3" s="55"/>
    </row>
    <row r="5" spans="1:8" x14ac:dyDescent="0.2">
      <c r="B5" s="1" t="s">
        <v>29</v>
      </c>
    </row>
    <row r="6" spans="1:8" x14ac:dyDescent="0.2">
      <c r="B6" s="1" t="s">
        <v>77</v>
      </c>
    </row>
    <row r="7" spans="1:8" x14ac:dyDescent="0.2">
      <c r="B7" s="1" t="s">
        <v>78</v>
      </c>
    </row>
    <row r="9" spans="1:8" x14ac:dyDescent="0.2">
      <c r="B9" s="1" t="s">
        <v>30</v>
      </c>
    </row>
    <row r="11" spans="1:8" ht="15.75" thickBot="1" x14ac:dyDescent="0.25">
      <c r="A11" s="17"/>
      <c r="B11" s="5"/>
      <c r="C11" s="5"/>
      <c r="D11" s="5"/>
      <c r="E11" s="5"/>
      <c r="F11" s="6"/>
    </row>
    <row r="12" spans="1:8" s="7" customFormat="1" ht="15.75" thickBot="1" x14ac:dyDescent="0.25">
      <c r="A12" s="41" t="s">
        <v>17</v>
      </c>
      <c r="B12" s="42" t="s">
        <v>31</v>
      </c>
      <c r="C12" s="43" t="s">
        <v>25</v>
      </c>
      <c r="D12" s="44" t="s">
        <v>26</v>
      </c>
      <c r="E12" s="44" t="s">
        <v>27</v>
      </c>
      <c r="F12" s="45" t="s">
        <v>28</v>
      </c>
      <c r="G12" s="45" t="s">
        <v>24</v>
      </c>
      <c r="H12" s="56" t="s">
        <v>42</v>
      </c>
    </row>
    <row r="13" spans="1:8" ht="15" x14ac:dyDescent="0.2">
      <c r="A13" s="21">
        <v>1</v>
      </c>
      <c r="B13" s="22" t="s">
        <v>13</v>
      </c>
      <c r="C13" s="22"/>
      <c r="D13" s="22"/>
      <c r="E13" s="90"/>
      <c r="F13" s="23"/>
      <c r="G13" s="47">
        <f>SUM(F14:F27)</f>
        <v>0</v>
      </c>
      <c r="H13" s="58"/>
    </row>
    <row r="14" spans="1:8" ht="15" x14ac:dyDescent="0.2">
      <c r="A14" s="66">
        <v>11</v>
      </c>
      <c r="B14" s="67" t="s">
        <v>18</v>
      </c>
      <c r="C14" s="30"/>
      <c r="D14" s="30"/>
      <c r="E14" s="91"/>
      <c r="F14" s="31"/>
      <c r="G14" s="68">
        <f>SUM(F15:F23)</f>
        <v>0</v>
      </c>
      <c r="H14" s="59"/>
    </row>
    <row r="15" spans="1:8" s="11" customFormat="1" ht="15" x14ac:dyDescent="0.2">
      <c r="A15" s="18">
        <v>117</v>
      </c>
      <c r="B15" s="8" t="s">
        <v>64</v>
      </c>
      <c r="C15" s="9"/>
      <c r="D15" s="9"/>
      <c r="E15" s="32"/>
      <c r="F15" s="10"/>
      <c r="G15" s="36"/>
      <c r="H15" s="53"/>
    </row>
    <row r="16" spans="1:8" s="11" customFormat="1" ht="15" x14ac:dyDescent="0.2">
      <c r="A16" s="18"/>
      <c r="B16" s="8" t="s">
        <v>33</v>
      </c>
      <c r="C16" s="9" t="s">
        <v>35</v>
      </c>
      <c r="D16" s="9">
        <v>180</v>
      </c>
      <c r="E16" s="32"/>
      <c r="F16" s="10">
        <f t="shared" ref="F16:F23" si="0">D16*E16</f>
        <v>0</v>
      </c>
      <c r="G16" s="36"/>
      <c r="H16" s="53" t="s">
        <v>60</v>
      </c>
    </row>
    <row r="17" spans="1:8" s="11" customFormat="1" ht="15" x14ac:dyDescent="0.2">
      <c r="A17" s="18"/>
      <c r="B17" s="8" t="s">
        <v>32</v>
      </c>
      <c r="C17" s="9" t="s">
        <v>35</v>
      </c>
      <c r="D17" s="9">
        <v>230</v>
      </c>
      <c r="E17" s="32"/>
      <c r="F17" s="10">
        <f t="shared" si="0"/>
        <v>0</v>
      </c>
      <c r="G17" s="36"/>
      <c r="H17" s="53" t="s">
        <v>34</v>
      </c>
    </row>
    <row r="18" spans="1:8" s="11" customFormat="1" ht="15" x14ac:dyDescent="0.2">
      <c r="A18" s="18"/>
      <c r="B18" s="8" t="s">
        <v>52</v>
      </c>
      <c r="C18" s="9" t="s">
        <v>35</v>
      </c>
      <c r="D18" s="9">
        <f>1127+45</f>
        <v>1172</v>
      </c>
      <c r="E18" s="32"/>
      <c r="F18" s="10">
        <f t="shared" si="0"/>
        <v>0</v>
      </c>
      <c r="G18" s="36"/>
      <c r="H18" s="53" t="s">
        <v>62</v>
      </c>
    </row>
    <row r="19" spans="1:8" s="11" customFormat="1" ht="15" x14ac:dyDescent="0.2">
      <c r="A19" s="18"/>
      <c r="B19" s="8" t="s">
        <v>37</v>
      </c>
      <c r="C19" s="9" t="s">
        <v>35</v>
      </c>
      <c r="D19" s="9">
        <f>1127</f>
        <v>1127</v>
      </c>
      <c r="E19" s="32"/>
      <c r="F19" s="10">
        <f t="shared" si="0"/>
        <v>0</v>
      </c>
      <c r="G19" s="36"/>
      <c r="H19" s="53" t="s">
        <v>51</v>
      </c>
    </row>
    <row r="20" spans="1:8" s="11" customFormat="1" ht="15" x14ac:dyDescent="0.2">
      <c r="A20" s="18"/>
      <c r="B20" s="8" t="s">
        <v>53</v>
      </c>
      <c r="C20" s="9" t="s">
        <v>12</v>
      </c>
      <c r="D20" s="9">
        <v>19.899999999999999</v>
      </c>
      <c r="E20" s="32"/>
      <c r="F20" s="10">
        <f t="shared" si="0"/>
        <v>0</v>
      </c>
      <c r="G20" s="36"/>
      <c r="H20" s="53" t="s">
        <v>51</v>
      </c>
    </row>
    <row r="21" spans="1:8" s="11" customFormat="1" ht="15" x14ac:dyDescent="0.2">
      <c r="A21" s="18"/>
      <c r="B21" s="8" t="s">
        <v>54</v>
      </c>
      <c r="C21" s="9" t="s">
        <v>12</v>
      </c>
      <c r="D21" s="9">
        <v>2.65</v>
      </c>
      <c r="E21" s="32"/>
      <c r="F21" s="10">
        <f t="shared" si="0"/>
        <v>0</v>
      </c>
      <c r="G21" s="36"/>
      <c r="H21" s="53"/>
    </row>
    <row r="22" spans="1:8" s="11" customFormat="1" ht="15" x14ac:dyDescent="0.2">
      <c r="A22" s="18"/>
      <c r="B22" s="8" t="s">
        <v>55</v>
      </c>
      <c r="C22" s="9" t="s">
        <v>12</v>
      </c>
      <c r="D22" s="9">
        <v>2.4500000000000002</v>
      </c>
      <c r="E22" s="32"/>
      <c r="F22" s="10">
        <f t="shared" si="0"/>
        <v>0</v>
      </c>
      <c r="G22" s="36"/>
      <c r="H22" s="53"/>
    </row>
    <row r="23" spans="1:8" s="11" customFormat="1" ht="15" x14ac:dyDescent="0.2">
      <c r="A23" s="18"/>
      <c r="B23" s="8" t="s">
        <v>61</v>
      </c>
      <c r="C23" s="9" t="s">
        <v>23</v>
      </c>
      <c r="D23" s="9">
        <v>12</v>
      </c>
      <c r="E23" s="32"/>
      <c r="F23" s="10">
        <f t="shared" si="0"/>
        <v>0</v>
      </c>
      <c r="G23" s="36"/>
      <c r="H23" s="53" t="s">
        <v>36</v>
      </c>
    </row>
    <row r="24" spans="1:8" ht="15" x14ac:dyDescent="0.2">
      <c r="A24" s="66" t="s">
        <v>19</v>
      </c>
      <c r="B24" s="67" t="s">
        <v>4</v>
      </c>
      <c r="C24" s="30"/>
      <c r="D24" s="30"/>
      <c r="E24" s="91"/>
      <c r="F24" s="31"/>
      <c r="G24" s="68">
        <f>SUM(F25:F27)</f>
        <v>0</v>
      </c>
      <c r="H24" s="59"/>
    </row>
    <row r="25" spans="1:8" s="11" customFormat="1" ht="15" x14ac:dyDescent="0.2">
      <c r="A25" s="18">
        <v>152</v>
      </c>
      <c r="B25" s="8" t="s">
        <v>5</v>
      </c>
      <c r="C25" s="9"/>
      <c r="D25" s="9"/>
      <c r="E25" s="32"/>
      <c r="F25" s="10"/>
      <c r="G25" s="36"/>
      <c r="H25" s="53"/>
    </row>
    <row r="26" spans="1:8" s="11" customFormat="1" ht="15.75" thickBot="1" x14ac:dyDescent="0.25">
      <c r="A26" s="18"/>
      <c r="B26" s="8" t="s">
        <v>65</v>
      </c>
      <c r="C26" s="9" t="s">
        <v>23</v>
      </c>
      <c r="D26" s="9">
        <v>12</v>
      </c>
      <c r="E26" s="32"/>
      <c r="F26" s="10">
        <f t="shared" ref="F26:F27" si="1">D26*E26</f>
        <v>0</v>
      </c>
      <c r="G26" s="36"/>
      <c r="H26" s="53"/>
    </row>
    <row r="27" spans="1:8" s="11" customFormat="1" ht="15.75" thickBot="1" x14ac:dyDescent="0.25">
      <c r="A27" s="18"/>
      <c r="B27" s="8" t="s">
        <v>63</v>
      </c>
      <c r="C27" s="9" t="s">
        <v>10</v>
      </c>
      <c r="D27" s="9">
        <v>1</v>
      </c>
      <c r="E27" s="32"/>
      <c r="F27" s="10">
        <f t="shared" si="1"/>
        <v>0</v>
      </c>
      <c r="G27" s="36"/>
      <c r="H27" s="53"/>
    </row>
    <row r="28" spans="1:8" ht="15" x14ac:dyDescent="0.2">
      <c r="A28" s="24">
        <v>3</v>
      </c>
      <c r="B28" s="25" t="s">
        <v>7</v>
      </c>
      <c r="C28" s="25"/>
      <c r="D28" s="25"/>
      <c r="E28" s="92"/>
      <c r="F28" s="26"/>
      <c r="G28" s="48">
        <f>SUM(F29:F33)</f>
        <v>0</v>
      </c>
      <c r="H28" s="61"/>
    </row>
    <row r="29" spans="1:8" ht="15" x14ac:dyDescent="0.2">
      <c r="A29" s="75" t="s">
        <v>20</v>
      </c>
      <c r="B29" s="76" t="s">
        <v>0</v>
      </c>
      <c r="C29" s="76"/>
      <c r="D29" s="76"/>
      <c r="E29" s="93"/>
      <c r="F29" s="77"/>
      <c r="G29" s="78">
        <f>SUM(F30:F33)</f>
        <v>0</v>
      </c>
      <c r="H29" s="79"/>
    </row>
    <row r="30" spans="1:8" s="11" customFormat="1" ht="15" x14ac:dyDescent="0.2">
      <c r="A30" s="18">
        <v>343</v>
      </c>
      <c r="B30" s="8" t="s">
        <v>2</v>
      </c>
      <c r="C30" s="9"/>
      <c r="D30" s="9"/>
      <c r="E30" s="32"/>
      <c r="F30" s="10"/>
      <c r="G30" s="36"/>
      <c r="H30" s="53"/>
    </row>
    <row r="31" spans="1:8" s="11" customFormat="1" ht="15" x14ac:dyDescent="0.2">
      <c r="A31" s="19"/>
      <c r="B31" s="15" t="s">
        <v>66</v>
      </c>
      <c r="C31" s="52" t="s">
        <v>10</v>
      </c>
      <c r="D31" s="52">
        <v>1</v>
      </c>
      <c r="E31" s="94"/>
      <c r="F31" s="10">
        <f t="shared" ref="F31:F33" si="2">D31*E31</f>
        <v>0</v>
      </c>
      <c r="G31" s="49"/>
      <c r="H31" s="57" t="s">
        <v>57</v>
      </c>
    </row>
    <row r="32" spans="1:8" s="11" customFormat="1" ht="15" x14ac:dyDescent="0.2">
      <c r="A32" s="19"/>
      <c r="B32" s="15" t="s">
        <v>67</v>
      </c>
      <c r="C32" s="52" t="s">
        <v>11</v>
      </c>
      <c r="D32" s="52">
        <v>44.7</v>
      </c>
      <c r="E32" s="94"/>
      <c r="F32" s="10">
        <f t="shared" si="2"/>
        <v>0</v>
      </c>
      <c r="G32" s="49"/>
      <c r="H32" s="57" t="s">
        <v>57</v>
      </c>
    </row>
    <row r="33" spans="1:8" s="11" customFormat="1" ht="15.75" thickBot="1" x14ac:dyDescent="0.25">
      <c r="A33" s="19"/>
      <c r="B33" s="15" t="s">
        <v>56</v>
      </c>
      <c r="C33" s="52" t="s">
        <v>12</v>
      </c>
      <c r="D33" s="52">
        <v>27</v>
      </c>
      <c r="E33" s="94"/>
      <c r="F33" s="10">
        <f t="shared" si="2"/>
        <v>0</v>
      </c>
      <c r="G33" s="49"/>
      <c r="H33" s="57" t="s">
        <v>57</v>
      </c>
    </row>
    <row r="34" spans="1:8" ht="15" x14ac:dyDescent="0.2">
      <c r="A34" s="27">
        <v>4</v>
      </c>
      <c r="B34" s="28" t="s">
        <v>8</v>
      </c>
      <c r="C34" s="28"/>
      <c r="D34" s="28"/>
      <c r="E34" s="95"/>
      <c r="F34" s="29"/>
      <c r="G34" s="50">
        <f>SUM(F35:F50)</f>
        <v>0</v>
      </c>
      <c r="H34" s="62"/>
    </row>
    <row r="35" spans="1:8" ht="15" x14ac:dyDescent="0.2">
      <c r="A35" s="69" t="s">
        <v>38</v>
      </c>
      <c r="B35" s="70" t="s">
        <v>39</v>
      </c>
      <c r="C35" s="70"/>
      <c r="D35" s="70"/>
      <c r="E35" s="96"/>
      <c r="F35" s="71"/>
      <c r="G35" s="72">
        <f>SUM(F36:F37)</f>
        <v>0</v>
      </c>
      <c r="H35" s="73"/>
    </row>
    <row r="36" spans="1:8" s="11" customFormat="1" ht="15" x14ac:dyDescent="0.2">
      <c r="A36" s="18">
        <v>473</v>
      </c>
      <c r="B36" s="8" t="s">
        <v>40</v>
      </c>
      <c r="C36" s="9"/>
      <c r="D36" s="99"/>
      <c r="E36" s="32"/>
      <c r="F36" s="10"/>
      <c r="G36" s="37"/>
      <c r="H36" s="60"/>
    </row>
    <row r="37" spans="1:8" s="11" customFormat="1" ht="30" x14ac:dyDescent="0.2">
      <c r="A37" s="18"/>
      <c r="B37" s="40" t="s">
        <v>68</v>
      </c>
      <c r="C37" s="9" t="s">
        <v>10</v>
      </c>
      <c r="D37" s="99">
        <v>1</v>
      </c>
      <c r="E37" s="32"/>
      <c r="F37" s="10">
        <f>D37*E37</f>
        <v>0</v>
      </c>
      <c r="G37" s="37"/>
      <c r="H37" s="60"/>
    </row>
    <row r="38" spans="1:8" ht="15" x14ac:dyDescent="0.2">
      <c r="A38" s="69" t="s">
        <v>21</v>
      </c>
      <c r="B38" s="70" t="s">
        <v>6</v>
      </c>
      <c r="C38" s="70"/>
      <c r="D38" s="100"/>
      <c r="E38" s="96"/>
      <c r="F38" s="71"/>
      <c r="G38" s="72">
        <f>SUM(F39:F50)</f>
        <v>0</v>
      </c>
      <c r="H38" s="73"/>
    </row>
    <row r="39" spans="1:8" s="11" customFormat="1" ht="15" x14ac:dyDescent="0.2">
      <c r="A39" s="18">
        <v>482</v>
      </c>
      <c r="B39" s="8" t="s">
        <v>41</v>
      </c>
      <c r="C39" s="9"/>
      <c r="D39" s="99"/>
      <c r="E39" s="32"/>
      <c r="F39" s="10"/>
      <c r="G39" s="37"/>
      <c r="H39" s="60"/>
    </row>
    <row r="40" spans="1:8" s="11" customFormat="1" ht="15" x14ac:dyDescent="0.2">
      <c r="A40" s="18"/>
      <c r="B40" s="8" t="s">
        <v>45</v>
      </c>
      <c r="C40" s="9" t="s">
        <v>11</v>
      </c>
      <c r="D40" s="99">
        <v>1127</v>
      </c>
      <c r="E40" s="32"/>
      <c r="F40" s="10">
        <f t="shared" ref="F40:F50" si="3">D40*E40</f>
        <v>0</v>
      </c>
      <c r="G40" s="37"/>
      <c r="H40" s="60" t="s">
        <v>50</v>
      </c>
    </row>
    <row r="41" spans="1:8" s="11" customFormat="1" ht="15" x14ac:dyDescent="0.2">
      <c r="A41" s="18"/>
      <c r="B41" s="8" t="s">
        <v>46</v>
      </c>
      <c r="C41" s="9" t="s">
        <v>11</v>
      </c>
      <c r="D41" s="99">
        <v>230</v>
      </c>
      <c r="E41" s="32"/>
      <c r="F41" s="10">
        <f t="shared" si="3"/>
        <v>0</v>
      </c>
      <c r="G41" s="37"/>
      <c r="H41" s="60"/>
    </row>
    <row r="42" spans="1:8" s="11" customFormat="1" ht="15" x14ac:dyDescent="0.2">
      <c r="A42" s="18">
        <v>487</v>
      </c>
      <c r="B42" s="8" t="s">
        <v>22</v>
      </c>
      <c r="C42" s="9"/>
      <c r="D42" s="99"/>
      <c r="E42" s="32"/>
      <c r="F42" s="10"/>
      <c r="G42" s="37"/>
      <c r="H42" s="60"/>
    </row>
    <row r="43" spans="1:8" s="11" customFormat="1" ht="30" x14ac:dyDescent="0.2">
      <c r="A43" s="18"/>
      <c r="B43" s="103" t="s">
        <v>71</v>
      </c>
      <c r="C43" s="9" t="s">
        <v>11</v>
      </c>
      <c r="D43" s="99">
        <v>1127</v>
      </c>
      <c r="E43" s="32"/>
      <c r="F43" s="10">
        <f t="shared" si="3"/>
        <v>0</v>
      </c>
      <c r="G43" s="37"/>
      <c r="H43" s="60"/>
    </row>
    <row r="44" spans="1:8" s="11" customFormat="1" ht="15" x14ac:dyDescent="0.2">
      <c r="A44" s="18"/>
      <c r="B44" s="74" t="s">
        <v>58</v>
      </c>
      <c r="C44" s="12" t="s">
        <v>11</v>
      </c>
      <c r="D44" s="99">
        <v>180</v>
      </c>
      <c r="E44" s="32"/>
      <c r="F44" s="10">
        <f t="shared" si="3"/>
        <v>0</v>
      </c>
      <c r="G44" s="37"/>
      <c r="H44" s="60"/>
    </row>
    <row r="45" spans="1:8" s="11" customFormat="1" ht="15" x14ac:dyDescent="0.2">
      <c r="A45" s="18"/>
      <c r="B45" s="8" t="s">
        <v>43</v>
      </c>
      <c r="C45" s="9" t="s">
        <v>11</v>
      </c>
      <c r="D45" s="99">
        <f>1127+230</f>
        <v>1357</v>
      </c>
      <c r="E45" s="32"/>
      <c r="F45" s="10">
        <f>D45*E45</f>
        <v>0</v>
      </c>
      <c r="G45" s="37"/>
      <c r="H45" s="60" t="s">
        <v>44</v>
      </c>
    </row>
    <row r="46" spans="1:8" s="11" customFormat="1" ht="15" x14ac:dyDescent="0.2">
      <c r="A46" s="18">
        <v>488</v>
      </c>
      <c r="B46" s="74" t="s">
        <v>47</v>
      </c>
      <c r="C46" s="12"/>
      <c r="D46" s="99"/>
      <c r="E46" s="32"/>
      <c r="F46" s="10"/>
      <c r="G46" s="37"/>
      <c r="H46" s="60"/>
    </row>
    <row r="47" spans="1:8" s="11" customFormat="1" ht="15" x14ac:dyDescent="0.2">
      <c r="A47" s="18"/>
      <c r="B47" s="74" t="s">
        <v>69</v>
      </c>
      <c r="C47" s="12" t="s">
        <v>11</v>
      </c>
      <c r="D47" s="99">
        <v>200</v>
      </c>
      <c r="E47" s="32"/>
      <c r="F47" s="10">
        <f t="shared" si="3"/>
        <v>0</v>
      </c>
      <c r="G47" s="37"/>
      <c r="H47" s="60"/>
    </row>
    <row r="48" spans="1:8" s="11" customFormat="1" ht="15" x14ac:dyDescent="0.2">
      <c r="A48" s="18"/>
      <c r="B48" s="74" t="s">
        <v>59</v>
      </c>
      <c r="C48" s="12" t="s">
        <v>11</v>
      </c>
      <c r="D48" s="99">
        <v>30</v>
      </c>
      <c r="E48" s="32"/>
      <c r="F48" s="10">
        <f t="shared" si="3"/>
        <v>0</v>
      </c>
      <c r="G48" s="37"/>
      <c r="H48" s="60"/>
    </row>
    <row r="49" spans="1:11" s="11" customFormat="1" ht="15" x14ac:dyDescent="0.2">
      <c r="A49" s="18"/>
      <c r="B49" s="74" t="s">
        <v>48</v>
      </c>
      <c r="C49" s="12" t="s">
        <v>23</v>
      </c>
      <c r="D49" s="99">
        <v>1</v>
      </c>
      <c r="E49" s="32"/>
      <c r="F49" s="10">
        <f t="shared" si="3"/>
        <v>0</v>
      </c>
      <c r="G49" s="37"/>
      <c r="H49" s="60"/>
    </row>
    <row r="50" spans="1:11" s="11" customFormat="1" ht="15.75" thickBot="1" x14ac:dyDescent="0.25">
      <c r="A50" s="18"/>
      <c r="B50" s="74" t="s">
        <v>49</v>
      </c>
      <c r="C50" s="12" t="s">
        <v>23</v>
      </c>
      <c r="D50" s="99">
        <v>12</v>
      </c>
      <c r="E50" s="32"/>
      <c r="F50" s="10">
        <f t="shared" si="3"/>
        <v>0</v>
      </c>
      <c r="G50" s="37"/>
      <c r="H50" s="60"/>
    </row>
    <row r="51" spans="1:11" ht="15" x14ac:dyDescent="0.2">
      <c r="A51" s="80">
        <v>7</v>
      </c>
      <c r="B51" s="81" t="s">
        <v>9</v>
      </c>
      <c r="C51" s="81"/>
      <c r="D51" s="101"/>
      <c r="E51" s="97"/>
      <c r="F51" s="82"/>
      <c r="G51" s="83">
        <f>SUM(F52:F54)</f>
        <v>0</v>
      </c>
      <c r="H51" s="84"/>
    </row>
    <row r="52" spans="1:11" ht="15" x14ac:dyDescent="0.2">
      <c r="A52" s="85">
        <v>71</v>
      </c>
      <c r="B52" s="86" t="s">
        <v>1</v>
      </c>
      <c r="C52" s="86"/>
      <c r="D52" s="102"/>
      <c r="E52" s="98"/>
      <c r="F52" s="87"/>
      <c r="G52" s="88">
        <f>SUM(F53:F54)</f>
        <v>0</v>
      </c>
      <c r="H52" s="89"/>
    </row>
    <row r="53" spans="1:11" s="11" customFormat="1" ht="15" x14ac:dyDescent="0.2">
      <c r="A53" s="18">
        <v>712</v>
      </c>
      <c r="B53" s="8" t="s">
        <v>3</v>
      </c>
      <c r="C53" s="9"/>
      <c r="D53" s="99"/>
      <c r="E53" s="32"/>
      <c r="F53" s="10"/>
      <c r="G53" s="36"/>
      <c r="H53" s="53"/>
      <c r="I53" s="1"/>
      <c r="J53" s="1"/>
      <c r="K53" s="1"/>
    </row>
    <row r="54" spans="1:11" s="11" customFormat="1" ht="15" x14ac:dyDescent="0.2">
      <c r="A54" s="18"/>
      <c r="B54" s="8" t="s">
        <v>70</v>
      </c>
      <c r="C54" s="9" t="s">
        <v>23</v>
      </c>
      <c r="D54" s="99">
        <v>6</v>
      </c>
      <c r="E54" s="32"/>
      <c r="F54" s="10">
        <f t="shared" ref="F54" si="4">D54*E54</f>
        <v>0</v>
      </c>
      <c r="G54" s="36"/>
      <c r="H54" s="53"/>
      <c r="I54" s="1"/>
      <c r="J54" s="1"/>
      <c r="K54" s="1"/>
    </row>
    <row r="55" spans="1:11" s="11" customFormat="1" ht="15.75" thickBot="1" x14ac:dyDescent="0.25">
      <c r="A55" s="18"/>
      <c r="B55" s="8"/>
      <c r="C55" s="9"/>
      <c r="D55" s="9"/>
      <c r="E55" s="32"/>
      <c r="F55" s="10">
        <f t="shared" ref="F55" si="5">D55*E55</f>
        <v>0</v>
      </c>
      <c r="G55" s="36"/>
      <c r="H55" s="53"/>
      <c r="I55" s="1"/>
      <c r="J55" s="1"/>
      <c r="K55" s="1"/>
    </row>
    <row r="56" spans="1:11" s="13" customFormat="1" ht="15.75" x14ac:dyDescent="0.2">
      <c r="A56" s="104" t="s">
        <v>15</v>
      </c>
      <c r="B56" s="105"/>
      <c r="C56" s="105"/>
      <c r="D56" s="105"/>
      <c r="E56" s="105"/>
      <c r="F56" s="34">
        <f>SUM(F13:F54)</f>
        <v>0</v>
      </c>
      <c r="G56" s="38">
        <f>G13+G28+G34+G51</f>
        <v>0</v>
      </c>
      <c r="H56" s="63"/>
      <c r="I56" s="14"/>
      <c r="J56" s="14"/>
      <c r="K56" s="14"/>
    </row>
    <row r="57" spans="1:11" s="13" customFormat="1" ht="16.5" thickBot="1" x14ac:dyDescent="0.25">
      <c r="A57" s="106" t="s">
        <v>14</v>
      </c>
      <c r="B57" s="107"/>
      <c r="C57" s="107"/>
      <c r="D57" s="107"/>
      <c r="E57" s="107"/>
      <c r="F57" s="35">
        <f>F56*20%</f>
        <v>0</v>
      </c>
      <c r="G57" s="39">
        <f t="shared" ref="G57" si="6">G56*20%</f>
        <v>0</v>
      </c>
      <c r="H57" s="64"/>
      <c r="I57" s="14"/>
      <c r="J57" s="14"/>
      <c r="K57" s="14"/>
    </row>
    <row r="58" spans="1:11" s="13" customFormat="1" ht="16.5" customHeight="1" thickBot="1" x14ac:dyDescent="0.25">
      <c r="A58" s="108" t="s">
        <v>16</v>
      </c>
      <c r="B58" s="109"/>
      <c r="C58" s="109"/>
      <c r="D58" s="109"/>
      <c r="E58" s="109"/>
      <c r="F58" s="33">
        <f>SUM(F56:F57)</f>
        <v>0</v>
      </c>
      <c r="G58" s="51">
        <f>SUM(G56:G57)</f>
        <v>0</v>
      </c>
      <c r="H58" s="65"/>
      <c r="I58" s="14"/>
      <c r="J58" s="14"/>
      <c r="K58" s="14"/>
    </row>
    <row r="59" spans="1:11" x14ac:dyDescent="0.2">
      <c r="F59" s="4"/>
    </row>
    <row r="61" spans="1:11" x14ac:dyDescent="0.2">
      <c r="B61" s="1" t="s">
        <v>72</v>
      </c>
    </row>
    <row r="62" spans="1:11" x14ac:dyDescent="0.2">
      <c r="B62" s="1" t="s">
        <v>73</v>
      </c>
    </row>
    <row r="63" spans="1:11" x14ac:dyDescent="0.2">
      <c r="B63" s="1" t="s">
        <v>74</v>
      </c>
    </row>
  </sheetData>
  <mergeCells count="3">
    <mergeCell ref="A56:E56"/>
    <mergeCell ref="A57:E57"/>
    <mergeCell ref="A58:E58"/>
  </mergeCells>
  <phoneticPr fontId="13" type="noConversion"/>
  <pageMargins left="0.7" right="0.7" top="0.75" bottom="0.75" header="0.3" footer="0.3"/>
  <pageSetup orientation="landscape" horizontalDpi="300" verticalDpi="300" r:id="rId1"/>
  <ignoredErrors>
    <ignoredError sqref="A24 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Maleva1_hinnatabel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Maleva 1 hinnatabel</dc:title>
  <dc:subject>Maleva 1 Tallinn, korterelamu rekonstrueerimistööd</dc:subject>
  <dc:creator/>
  <cp:lastModifiedBy/>
  <cp:revision>01</cp:revision>
  <dcterms:created xsi:type="dcterms:W3CDTF">2019-12-13T08:33:03Z</dcterms:created>
  <dcterms:modified xsi:type="dcterms:W3CDTF">2021-04-07T12:43:40Z</dcterms:modified>
  <cp:version>20210322_01</cp:version>
</cp:coreProperties>
</file>