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6152" windowHeight="8712"/>
  </bookViews>
  <sheets>
    <sheet name="Hinnapakkumine" sheetId="1" r:id="rId1"/>
    <sheet name="Sheet1" sheetId="2" r:id="rId2"/>
    <sheet name="Sheet2" sheetId="3" r:id="rId3"/>
  </sheets>
  <definedNames>
    <definedName name="_MailAutoSig" localSheetId="0">Hinnapakkumine!#REF!</definedName>
    <definedName name="alküüdvärvid">!#REF!</definedName>
    <definedName name="DT">!#REF!</definedName>
    <definedName name="epoksüüdvärvid">!#REF!</definedName>
    <definedName name="krundid">!#REF!</definedName>
    <definedName name="lahustid">!#REF!</definedName>
    <definedName name="material">!#REF!</definedName>
    <definedName name="NO">!#REF!</definedName>
    <definedName name="NZ">!#REF!</definedName>
    <definedName name="order">!#REF!</definedName>
    <definedName name="raltoonid">!#REF!</definedName>
    <definedName name="teras">!#REF!</definedName>
    <definedName name="transport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6" i="1" l="1"/>
  <c r="F4" i="1"/>
  <c r="I4" i="1" s="1"/>
  <c r="F7" i="1"/>
  <c r="I7" i="1" s="1"/>
  <c r="F5" i="1"/>
  <c r="I5" i="1" s="1"/>
  <c r="I10" i="1" l="1"/>
  <c r="Z25" i="2"/>
  <c r="Z26" i="2"/>
  <c r="Z24" i="2"/>
  <c r="Z27" i="2" s="1"/>
  <c r="F11" i="2" s="1"/>
  <c r="Z18" i="2"/>
  <c r="Z19" i="2" s="1"/>
  <c r="Z20" i="2" s="1"/>
  <c r="E11" i="2" s="1"/>
  <c r="Z17" i="2"/>
  <c r="D13" i="2"/>
  <c r="C13" i="2"/>
  <c r="Z9" i="2"/>
  <c r="Z10" i="2" s="1"/>
  <c r="Z11" i="2" s="1"/>
  <c r="D11" i="2" s="1"/>
  <c r="Z8" i="2"/>
  <c r="Z3" i="2"/>
  <c r="Z4" i="2" s="1"/>
  <c r="Z2" i="2"/>
  <c r="Z5" i="2" s="1"/>
  <c r="C11" i="2" s="1"/>
  <c r="C17" i="2" s="1"/>
  <c r="C19" i="2" s="1"/>
  <c r="E17" i="2" l="1"/>
  <c r="E19" i="2" s="1"/>
  <c r="E21" i="2"/>
  <c r="D21" i="2"/>
  <c r="D17" i="2"/>
  <c r="D19" i="2" s="1"/>
  <c r="F21" i="2"/>
  <c r="F17" i="2"/>
  <c r="F19" i="2" s="1"/>
  <c r="C21" i="2"/>
  <c r="I12" i="1"/>
  <c r="I11" i="1" l="1"/>
</calcChain>
</file>

<file path=xl/comments1.xml><?xml version="1.0" encoding="utf-8"?>
<comments xmlns="http://schemas.openxmlformats.org/spreadsheetml/2006/main">
  <authors>
    <author>eemoota</author>
    <author>Tikkurila</author>
  </authors>
  <commentList>
    <comment ref="A5" authorId="0" shapeId="0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Tooteselgituses mahu järgi kuivaine osa</t>
        </r>
      </text>
    </comment>
    <comment ref="A7" authorId="1" shapeId="0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dry film thickness</t>
        </r>
      </text>
    </comment>
    <comment ref="A9" authorId="1" shapeId="0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lost factor</t>
        </r>
        <r>
          <rPr>
            <sz val="8"/>
            <color rgb="FF000000"/>
            <rFont val="Tahoma"/>
            <family val="2"/>
            <charset val="204"/>
          </rPr>
          <t xml:space="preserve">
30= suurem tala, post, plaat (1,5 korda) </t>
        </r>
        <r>
          <rPr>
            <sz val="8"/>
            <color rgb="FF000000"/>
            <rFont val="Tahoma"/>
            <family val="2"/>
            <charset val="204"/>
          </rPr>
          <t xml:space="preserve">
60= väiksem post, piire (2,5 korda) </t>
        </r>
      </text>
    </comment>
    <comment ref="A13" authorId="0" shapeId="0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Värvi seos (värv+kõvendi) 1L</t>
        </r>
      </text>
    </comment>
  </commentList>
</comments>
</file>

<file path=xl/sharedStrings.xml><?xml version="1.0" encoding="utf-8"?>
<sst xmlns="http://schemas.openxmlformats.org/spreadsheetml/2006/main" count="64" uniqueCount="50">
  <si>
    <t>Nr.</t>
  </si>
  <si>
    <t>Nimetus</t>
  </si>
  <si>
    <t>Kogus, tk./kpl</t>
  </si>
  <si>
    <t>Ühik</t>
  </si>
  <si>
    <t>Hind, EEK</t>
  </si>
  <si>
    <t xml:space="preserve">Hind, EURO  </t>
  </si>
  <si>
    <t>Summa, EURO</t>
  </si>
  <si>
    <t>Kokku</t>
  </si>
  <si>
    <t>K.m.</t>
  </si>
  <si>
    <t>MÄRKUS! Ära muuda siniseid välju !</t>
  </si>
  <si>
    <t>toode</t>
  </si>
  <si>
    <t>toode 2</t>
  </si>
  <si>
    <t>toode 3</t>
  </si>
  <si>
    <t>toode 4</t>
  </si>
  <si>
    <t>Teore.</t>
  </si>
  <si>
    <t>Pindala m²</t>
  </si>
  <si>
    <t>lf</t>
  </si>
  <si>
    <t>koifits</t>
  </si>
  <si>
    <t>Kuivaine sisaldus VS (mahu %)</t>
  </si>
  <si>
    <t>m²/l</t>
  </si>
  <si>
    <t>TEMAPRIME EUR</t>
  </si>
  <si>
    <t>TEMACOAT SPA</t>
  </si>
  <si>
    <t>Kuivkihi paksus dft   µm</t>
  </si>
  <si>
    <t>Kadu  lf</t>
  </si>
  <si>
    <t>Kulu liitrites</t>
  </si>
  <si>
    <t>Ühe liitri hind EUR (koos kõvendiga)</t>
  </si>
  <si>
    <t>Lahusti</t>
  </si>
  <si>
    <t>Hind:</t>
  </si>
  <si>
    <t>1m²  Hind :</t>
  </si>
  <si>
    <t>Mitu ruutu liitriga  1l/m²</t>
  </si>
  <si>
    <t>Kõik kokku</t>
  </si>
  <si>
    <t>Kogus/ kg, jm, kompl</t>
  </si>
  <si>
    <t>LISAD</t>
  </si>
  <si>
    <t>PILDID</t>
  </si>
  <si>
    <t>JOONISED</t>
  </si>
  <si>
    <t xml:space="preserve">NB! on vaja vajutada et vaadata või laadida </t>
  </si>
  <si>
    <t>Sõidutee ja parkimisplats</t>
  </si>
  <si>
    <t>1.1.</t>
  </si>
  <si>
    <t>1.2.</t>
  </si>
  <si>
    <t>1.3.</t>
  </si>
  <si>
    <r>
      <t>m</t>
    </r>
    <r>
      <rPr>
        <sz val="12"/>
        <color rgb="FF000000"/>
        <rFont val="Calibri"/>
        <family val="2"/>
        <charset val="204"/>
      </rPr>
      <t>²</t>
    </r>
  </si>
  <si>
    <t>jm</t>
  </si>
  <si>
    <t>KARTANO tänavakivi musta värviga</t>
  </si>
  <si>
    <t>killustikaluse(h=60mm) tegemine 4/16 kiiluga</t>
  </si>
  <si>
    <t>ehitusliivaluse(h=600mm) tegemine</t>
  </si>
  <si>
    <t>1.4.</t>
  </si>
  <si>
    <t>äravoolurenn koos paigaldusega</t>
  </si>
  <si>
    <t>tk</t>
  </si>
  <si>
    <t>1.5.</t>
  </si>
  <si>
    <t>äärekivide taastamine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</si>
</sst>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&quot;[$€-419]"/>
    <numFmt numFmtId="165" formatCode="&quot; &quot;#,##0.00&quot; &quot;[$€-419]&quot; &quot;;&quot;-&quot;#,##0.00&quot; &quot;[$€-419]&quot; &quot;;&quot; -&quot;00&quot; &quot;[$€-419]&quot; &quot;;&quot; &quot;@&quot; &quot;"/>
    <numFmt numFmtId="166" formatCode="#,##0.00&quot; &quot;[$kr-425]"/>
    <numFmt numFmtId="167" formatCode="#,##0.00&quot; &quot;[$€-419];&quot;-&quot;#,##0.00&quot; &quot;[$€-419]"/>
  </numFmts>
  <fonts count="28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538DD5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0"/>
      <color rgb="FF00000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b/>
      <u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0"/>
      <name val="Arial"/>
      <family val="2"/>
      <charset val="204"/>
    </font>
    <font>
      <u/>
      <sz val="14"/>
      <color theme="4" tint="-0.24997711111789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>
      <alignment vertical="top"/>
    </xf>
  </cellStyleXfs>
  <cellXfs count="65">
    <xf numFmtId="0" fontId="0" fillId="0" borderId="0" xfId="0"/>
    <xf numFmtId="49" fontId="4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/>
    <xf numFmtId="49" fontId="16" fillId="0" borderId="0" xfId="0" applyNumberFormat="1" applyFont="1"/>
    <xf numFmtId="49" fontId="17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right" vertical="center" wrapText="1"/>
    </xf>
    <xf numFmtId="0" fontId="19" fillId="0" borderId="0" xfId="0" applyFont="1"/>
    <xf numFmtId="0" fontId="16" fillId="0" borderId="0" xfId="0" applyFont="1"/>
    <xf numFmtId="49" fontId="2" fillId="0" borderId="0" xfId="1" applyNumberFormat="1"/>
    <xf numFmtId="49" fontId="5" fillId="0" borderId="6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17" fillId="0" borderId="13" xfId="2" applyFont="1" applyBorder="1"/>
    <xf numFmtId="0" fontId="16" fillId="0" borderId="15" xfId="2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horizontal="right" vertical="center" wrapText="1"/>
    </xf>
    <xf numFmtId="0" fontId="22" fillId="0" borderId="0" xfId="2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center" wrapText="1"/>
    </xf>
    <xf numFmtId="167" fontId="21" fillId="0" borderId="14" xfId="0" applyNumberFormat="1" applyFont="1" applyBorder="1" applyAlignment="1">
      <alignment horizontal="right" vertical="center" wrapText="1"/>
    </xf>
    <xf numFmtId="0" fontId="23" fillId="0" borderId="16" xfId="2" applyFont="1" applyBorder="1" applyAlignment="1">
      <alignment horizontal="left"/>
    </xf>
    <xf numFmtId="0" fontId="21" fillId="0" borderId="16" xfId="0" applyFont="1" applyBorder="1" applyAlignment="1">
      <alignment horizontal="right" vertical="top" wrapText="1"/>
    </xf>
    <xf numFmtId="167" fontId="21" fillId="0" borderId="17" xfId="0" applyNumberFormat="1" applyFont="1" applyBorder="1" applyAlignment="1">
      <alignment horizontal="right" vertical="center" wrapText="1"/>
    </xf>
    <xf numFmtId="0" fontId="24" fillId="0" borderId="0" xfId="2" applyFont="1" applyAlignment="1">
      <alignment horizontal="left"/>
    </xf>
    <xf numFmtId="0" fontId="27" fillId="0" borderId="0" xfId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top" wrapText="1"/>
    </xf>
    <xf numFmtId="49" fontId="16" fillId="0" borderId="0" xfId="0" applyNumberFormat="1" applyFont="1" applyAlignment="1">
      <alignment horizontal="left"/>
    </xf>
    <xf numFmtId="0" fontId="1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6">
    <cellStyle name="Normal" xfId="0" builtinId="0" customBuiltin="1"/>
    <cellStyle name="Normal 19" xfId="3"/>
    <cellStyle name="Normal 20" xfId="4"/>
    <cellStyle name="Normal 4" xfId="5"/>
    <cellStyle name="Гиперссылка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amm.ee/betoontooted/sillutuskivid/" TargetMode="External"/><Relationship Id="rId2" Type="http://schemas.openxmlformats.org/officeDocument/2006/relationships/hyperlink" Target="https://zc.ee/MNXEV9Uo/AS_Asendiplaan%20kataloog" TargetMode="External"/><Relationship Id="rId1" Type="http://schemas.openxmlformats.org/officeDocument/2006/relationships/hyperlink" Target="https://photos.app.goo.gl/PykqoBbF4YQ4d3R2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70" zoomScaleNormal="70" workbookViewId="0">
      <selection activeCell="A16" sqref="A16"/>
    </sheetView>
  </sheetViews>
  <sheetFormatPr defaultRowHeight="13.2" x14ac:dyDescent="0.25"/>
  <cols>
    <col min="1" max="1" width="13.44140625" customWidth="1"/>
    <col min="2" max="2" width="9.109375" customWidth="1"/>
    <col min="3" max="3" width="27.109375" customWidth="1"/>
    <col min="4" max="4" width="9" hidden="1" customWidth="1"/>
    <col min="5" max="5" width="7.44140625" customWidth="1"/>
    <col min="6" max="6" width="11.88671875" customWidth="1"/>
    <col min="7" max="7" width="14.33203125" hidden="1" customWidth="1"/>
    <col min="8" max="8" width="12.44140625" customWidth="1"/>
    <col min="9" max="9" width="17.88671875" customWidth="1"/>
    <col min="10" max="10" width="9.109375" customWidth="1"/>
  </cols>
  <sheetData>
    <row r="1" spans="1:9" ht="52.5" customHeight="1" x14ac:dyDescent="0.25">
      <c r="A1" s="27" t="s">
        <v>0</v>
      </c>
      <c r="B1" s="59" t="s">
        <v>1</v>
      </c>
      <c r="C1" s="59"/>
      <c r="D1" s="28" t="s">
        <v>2</v>
      </c>
      <c r="E1" s="28" t="s">
        <v>3</v>
      </c>
      <c r="F1" s="29" t="s">
        <v>31</v>
      </c>
      <c r="G1" s="30" t="s">
        <v>4</v>
      </c>
      <c r="H1" s="31" t="s">
        <v>5</v>
      </c>
      <c r="I1" s="32" t="s">
        <v>6</v>
      </c>
    </row>
    <row r="2" spans="1:9" s="6" customFormat="1" ht="11.25" customHeight="1" x14ac:dyDescent="0.25">
      <c r="A2" s="33"/>
      <c r="B2" s="60"/>
      <c r="C2" s="60"/>
      <c r="D2" s="2"/>
      <c r="E2" s="3"/>
      <c r="F2" s="2"/>
      <c r="G2" s="4"/>
      <c r="H2" s="5"/>
      <c r="I2" s="34"/>
    </row>
    <row r="3" spans="1:9" s="6" customFormat="1" ht="39" customHeight="1" x14ac:dyDescent="0.25">
      <c r="A3" s="53">
        <v>1</v>
      </c>
      <c r="B3" s="62" t="s">
        <v>36</v>
      </c>
      <c r="C3" s="62"/>
      <c r="D3" s="2"/>
      <c r="E3" s="3"/>
      <c r="F3" s="2"/>
      <c r="G3" s="4"/>
      <c r="H3" s="5"/>
      <c r="I3" s="34"/>
    </row>
    <row r="4" spans="1:9" s="6" customFormat="1" ht="39" customHeight="1" x14ac:dyDescent="0.25">
      <c r="A4" s="33" t="s">
        <v>37</v>
      </c>
      <c r="B4" s="61" t="s">
        <v>43</v>
      </c>
      <c r="C4" s="61"/>
      <c r="D4" s="2"/>
      <c r="E4" s="3" t="s">
        <v>40</v>
      </c>
      <c r="F4" s="2">
        <f>26.521*7.433+15.754*3-12*1.5</f>
        <v>226.39259300000001</v>
      </c>
      <c r="G4" s="4"/>
      <c r="H4" s="5"/>
      <c r="I4" s="34">
        <f t="shared" ref="I4" si="0">H4*F4</f>
        <v>0</v>
      </c>
    </row>
    <row r="5" spans="1:9" s="6" customFormat="1" ht="39" customHeight="1" x14ac:dyDescent="0.25">
      <c r="A5" s="33" t="s">
        <v>38</v>
      </c>
      <c r="B5" s="61" t="s">
        <v>44</v>
      </c>
      <c r="C5" s="61"/>
      <c r="D5" s="2"/>
      <c r="E5" s="3" t="s">
        <v>40</v>
      </c>
      <c r="F5" s="2">
        <f t="shared" ref="F5:F7" si="1">26.521*7.433+15.754*3-12*1.5</f>
        <v>226.39259300000001</v>
      </c>
      <c r="G5" s="4"/>
      <c r="H5" s="5"/>
      <c r="I5" s="34">
        <f t="shared" ref="I5:I8" si="2">H5*F5</f>
        <v>0</v>
      </c>
    </row>
    <row r="6" spans="1:9" s="6" customFormat="1" ht="39" customHeight="1" x14ac:dyDescent="0.25">
      <c r="A6" s="33" t="s">
        <v>39</v>
      </c>
      <c r="B6" s="61" t="s">
        <v>46</v>
      </c>
      <c r="C6" s="61"/>
      <c r="D6" s="2"/>
      <c r="E6" s="3" t="s">
        <v>47</v>
      </c>
      <c r="F6" s="2">
        <v>1</v>
      </c>
      <c r="G6" s="4"/>
      <c r="H6" s="5"/>
      <c r="I6" s="34">
        <f t="shared" ref="I6" si="3">H6*F6</f>
        <v>0</v>
      </c>
    </row>
    <row r="7" spans="1:9" s="6" customFormat="1" ht="39" customHeight="1" x14ac:dyDescent="0.25">
      <c r="A7" s="33" t="s">
        <v>45</v>
      </c>
      <c r="B7" s="63" t="s">
        <v>42</v>
      </c>
      <c r="C7" s="63"/>
      <c r="D7" s="2"/>
      <c r="E7" s="3" t="s">
        <v>40</v>
      </c>
      <c r="F7" s="2">
        <f t="shared" si="1"/>
        <v>226.39259300000001</v>
      </c>
      <c r="G7" s="4"/>
      <c r="H7" s="5"/>
      <c r="I7" s="34">
        <f t="shared" si="2"/>
        <v>0</v>
      </c>
    </row>
    <row r="8" spans="1:9" s="6" customFormat="1" ht="39" customHeight="1" x14ac:dyDescent="0.25">
      <c r="A8" s="33" t="s">
        <v>48</v>
      </c>
      <c r="B8" s="61" t="s">
        <v>49</v>
      </c>
      <c r="C8" s="61"/>
      <c r="D8" s="2"/>
      <c r="E8" s="3" t="s">
        <v>41</v>
      </c>
      <c r="F8" s="2">
        <v>6</v>
      </c>
      <c r="G8" s="4"/>
      <c r="H8" s="5"/>
      <c r="I8" s="34">
        <f t="shared" si="2"/>
        <v>0</v>
      </c>
    </row>
    <row r="9" spans="1:9" s="6" customFormat="1" ht="39" customHeight="1" thickBot="1" x14ac:dyDescent="0.3">
      <c r="A9" s="37"/>
      <c r="B9" s="64"/>
      <c r="C9" s="64"/>
      <c r="D9" s="38"/>
      <c r="E9" s="39"/>
      <c r="F9" s="38"/>
      <c r="G9" s="40"/>
      <c r="H9" s="41"/>
      <c r="I9" s="42"/>
    </row>
    <row r="10" spans="1:9" s="6" customFormat="1" ht="24.75" customHeight="1" x14ac:dyDescent="0.25">
      <c r="A10" s="43"/>
      <c r="B10" s="54" t="s">
        <v>7</v>
      </c>
      <c r="C10" s="54"/>
      <c r="D10" s="54"/>
      <c r="E10" s="54"/>
      <c r="F10" s="54"/>
      <c r="G10" s="54"/>
      <c r="H10" s="54"/>
      <c r="I10" s="44">
        <f>SUM(I3:I9)</f>
        <v>0</v>
      </c>
    </row>
    <row r="11" spans="1:9" s="6" customFormat="1" ht="24.75" customHeight="1" x14ac:dyDescent="0.35">
      <c r="A11" s="35"/>
      <c r="B11" s="45"/>
      <c r="C11" s="45"/>
      <c r="D11" s="46"/>
      <c r="E11" s="46"/>
      <c r="F11" s="46"/>
      <c r="G11" s="46"/>
      <c r="H11" s="46" t="s">
        <v>8</v>
      </c>
      <c r="I11" s="47">
        <f>I10*0.2</f>
        <v>0</v>
      </c>
    </row>
    <row r="12" spans="1:9" ht="18.75" customHeight="1" thickBot="1" x14ac:dyDescent="0.4">
      <c r="A12" s="36"/>
      <c r="B12" s="48"/>
      <c r="C12" s="48"/>
      <c r="D12" s="49"/>
      <c r="E12" s="55" t="s">
        <v>30</v>
      </c>
      <c r="F12" s="55"/>
      <c r="G12" s="55"/>
      <c r="H12" s="55"/>
      <c r="I12" s="50">
        <f>I10*1.2</f>
        <v>0</v>
      </c>
    </row>
    <row r="13" spans="1:9" ht="33.75" customHeight="1" x14ac:dyDescent="0.3">
      <c r="A13" s="57"/>
      <c r="B13" s="58"/>
      <c r="C13" s="58"/>
      <c r="D13" s="58"/>
      <c r="E13" s="7"/>
      <c r="F13" s="7"/>
      <c r="G13" s="7"/>
      <c r="H13" s="7"/>
      <c r="I13" s="7"/>
    </row>
    <row r="14" spans="1:9" ht="18" x14ac:dyDescent="0.35">
      <c r="A14" s="51" t="s">
        <v>32</v>
      </c>
      <c r="B14" s="51"/>
      <c r="C14" s="51"/>
    </row>
    <row r="16" spans="1:9" s="8" customFormat="1" ht="21.75" customHeight="1" x14ac:dyDescent="0.35">
      <c r="A16" s="52" t="s">
        <v>33</v>
      </c>
      <c r="B16" s="51"/>
      <c r="D16" s="1"/>
    </row>
    <row r="17" spans="1:9" s="8" customFormat="1" ht="15" customHeight="1" x14ac:dyDescent="0.35">
      <c r="A17" s="51"/>
      <c r="B17" s="51"/>
      <c r="C17" s="51"/>
      <c r="D17" s="1"/>
    </row>
    <row r="18" spans="1:9" s="8" customFormat="1" ht="25.5" customHeight="1" x14ac:dyDescent="0.35">
      <c r="A18" s="52" t="s">
        <v>34</v>
      </c>
      <c r="B18" s="51"/>
      <c r="C18" s="51"/>
      <c r="D18" s="1"/>
    </row>
    <row r="19" spans="1:9" s="8" customFormat="1" ht="15" customHeight="1" x14ac:dyDescent="0.35">
      <c r="A19" s="51"/>
      <c r="B19" s="51"/>
      <c r="C19" s="51"/>
      <c r="D19" s="1"/>
    </row>
    <row r="20" spans="1:9" s="8" customFormat="1" ht="16.2" x14ac:dyDescent="0.3">
      <c r="A20" s="22"/>
      <c r="B20" s="23"/>
      <c r="C20" s="23"/>
      <c r="D20" s="1"/>
      <c r="E20" s="56"/>
      <c r="F20" s="56"/>
      <c r="G20" s="56"/>
      <c r="H20" s="56"/>
      <c r="I20" s="56"/>
    </row>
    <row r="21" spans="1:9" s="8" customFormat="1" ht="18" x14ac:dyDescent="0.35">
      <c r="A21" s="51" t="s">
        <v>35</v>
      </c>
      <c r="B21" s="21"/>
      <c r="C21" s="21"/>
      <c r="D21" s="1"/>
      <c r="E21" s="24"/>
      <c r="F21" s="24"/>
      <c r="G21" s="24"/>
      <c r="H21" s="24"/>
      <c r="I21" s="24"/>
    </row>
    <row r="22" spans="1:9" s="8" customFormat="1" ht="15.6" x14ac:dyDescent="0.3">
      <c r="A22" s="21"/>
      <c r="B22" s="21"/>
      <c r="C22" s="21"/>
      <c r="D22" s="1"/>
      <c r="E22" s="21"/>
      <c r="F22" s="25"/>
      <c r="G22" s="25"/>
      <c r="H22" s="25"/>
      <c r="I22" s="25"/>
    </row>
    <row r="23" spans="1:9" s="8" customFormat="1" ht="15.6" x14ac:dyDescent="0.3">
      <c r="A23" s="21"/>
      <c r="B23" s="21"/>
      <c r="C23" s="21"/>
      <c r="D23" s="1"/>
      <c r="E23" s="21"/>
      <c r="F23" s="25"/>
      <c r="G23" s="25"/>
      <c r="H23" s="25"/>
      <c r="I23" s="25"/>
    </row>
    <row r="24" spans="1:9" ht="15.6" x14ac:dyDescent="0.3">
      <c r="A24" s="26"/>
      <c r="B24" s="20"/>
      <c r="C24" s="20"/>
      <c r="E24" s="21"/>
      <c r="F24" s="25"/>
      <c r="G24" s="25"/>
      <c r="H24" s="25"/>
      <c r="I24" s="25"/>
    </row>
    <row r="25" spans="1:9" x14ac:dyDescent="0.25">
      <c r="A25" s="26"/>
      <c r="B25" s="20"/>
      <c r="C25" s="20"/>
    </row>
  </sheetData>
  <mergeCells count="13">
    <mergeCell ref="B10:H10"/>
    <mergeCell ref="E12:H12"/>
    <mergeCell ref="E20:I20"/>
    <mergeCell ref="A13:D13"/>
    <mergeCell ref="B1:C1"/>
    <mergeCell ref="B2:C2"/>
    <mergeCell ref="B6:C6"/>
    <mergeCell ref="B8:C8"/>
    <mergeCell ref="B3:C3"/>
    <mergeCell ref="B4:C4"/>
    <mergeCell ref="B5:C5"/>
    <mergeCell ref="B7:C7"/>
    <mergeCell ref="B9:C9"/>
  </mergeCells>
  <hyperlinks>
    <hyperlink ref="A16" r:id="rId1"/>
    <hyperlink ref="A18" r:id="rId2"/>
    <hyperlink ref="B7:C7" r:id="rId3" display="KARTANO täbanakivi musta värv"/>
  </hyperlinks>
  <pageMargins left="0.70866141732283516" right="0.70866141732283516" top="0.74803149606299213" bottom="0.74803149606299213" header="0.31496062992126012" footer="0.31496062992126012"/>
  <pageSetup paperSize="9" scale="61" fitToWidth="0" fitToHeight="0" orientation="portrait" r:id="rId4"/>
  <headerFooter>
    <oddHeader>&amp;L&amp;F</oddHeader>
    <oddFooter>&amp;CLeht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"/>
  <sheetViews>
    <sheetView workbookViewId="0"/>
  </sheetViews>
  <sheetFormatPr defaultRowHeight="13.2" x14ac:dyDescent="0.25"/>
  <cols>
    <col min="1" max="1" width="9.109375" customWidth="1"/>
    <col min="2" max="2" width="20.5546875" customWidth="1"/>
    <col min="3" max="3" width="16.6640625" style="10" customWidth="1"/>
    <col min="4" max="4" width="18.109375" customWidth="1"/>
    <col min="5" max="5" width="14.5546875" customWidth="1"/>
    <col min="6" max="6" width="13.5546875" style="10" customWidth="1"/>
    <col min="7" max="7" width="15.109375" style="10" customWidth="1"/>
    <col min="8" max="8" width="16.88671875" style="10" customWidth="1"/>
    <col min="9" max="9" width="19.109375" style="10" customWidth="1"/>
    <col min="10" max="10" width="16" style="10" customWidth="1"/>
    <col min="11" max="23" width="9.109375" customWidth="1"/>
    <col min="24" max="24" width="7.5546875" hidden="1" customWidth="1"/>
    <col min="25" max="26" width="0.33203125" hidden="1" customWidth="1"/>
    <col min="27" max="27" width="0.109375" hidden="1" customWidth="1"/>
    <col min="28" max="28" width="14.88671875" hidden="1" customWidth="1"/>
    <col min="29" max="29" width="15.88671875" hidden="1" customWidth="1"/>
    <col min="30" max="30" width="9.109375" customWidth="1"/>
  </cols>
  <sheetData>
    <row r="1" spans="1:27" x14ac:dyDescent="0.25">
      <c r="A1" s="9" t="s">
        <v>9</v>
      </c>
      <c r="Y1">
        <v>1</v>
      </c>
      <c r="Z1">
        <v>10</v>
      </c>
      <c r="AA1">
        <v>100</v>
      </c>
    </row>
    <row r="2" spans="1:27" x14ac:dyDescent="0.25">
      <c r="C2" s="11" t="s">
        <v>10</v>
      </c>
      <c r="D2" s="11" t="s">
        <v>11</v>
      </c>
      <c r="E2" s="11" t="s">
        <v>12</v>
      </c>
      <c r="F2" s="11" t="s">
        <v>13</v>
      </c>
      <c r="Y2" t="s">
        <v>14</v>
      </c>
      <c r="Z2">
        <f>C5*Z1/C7</f>
        <v>6.375</v>
      </c>
    </row>
    <row r="3" spans="1:27" x14ac:dyDescent="0.25">
      <c r="A3" s="12" t="s">
        <v>15</v>
      </c>
      <c r="C3" s="13">
        <v>506</v>
      </c>
      <c r="D3" s="13">
        <v>506</v>
      </c>
      <c r="E3" s="13">
        <v>1000</v>
      </c>
      <c r="F3" s="13">
        <v>1000</v>
      </c>
      <c r="H3"/>
      <c r="I3" s="13"/>
      <c r="J3" s="13"/>
      <c r="Y3" t="s">
        <v>16</v>
      </c>
      <c r="Z3">
        <f>C9</f>
        <v>30</v>
      </c>
    </row>
    <row r="4" spans="1:27" x14ac:dyDescent="0.25">
      <c r="A4" s="12"/>
      <c r="C4" s="13"/>
      <c r="D4" s="13"/>
      <c r="E4" s="13"/>
      <c r="F4" s="13"/>
      <c r="H4"/>
      <c r="Y4" t="s">
        <v>17</v>
      </c>
      <c r="Z4">
        <f>(AA1-Z3)/AA1</f>
        <v>0.7</v>
      </c>
    </row>
    <row r="5" spans="1:27" x14ac:dyDescent="0.25">
      <c r="A5" s="12" t="s">
        <v>18</v>
      </c>
      <c r="C5" s="13">
        <v>51</v>
      </c>
      <c r="D5" s="13">
        <v>70</v>
      </c>
      <c r="E5" s="13">
        <v>50</v>
      </c>
      <c r="F5" s="13">
        <v>50</v>
      </c>
      <c r="H5"/>
      <c r="Y5" t="s">
        <v>19</v>
      </c>
      <c r="Z5">
        <f>Z2*Z4</f>
        <v>4.4624999999999995</v>
      </c>
    </row>
    <row r="6" spans="1:27" x14ac:dyDescent="0.25">
      <c r="C6" s="13" t="s">
        <v>20</v>
      </c>
      <c r="D6" s="13" t="s">
        <v>21</v>
      </c>
      <c r="E6" s="13"/>
      <c r="F6" s="13"/>
      <c r="H6"/>
    </row>
    <row r="7" spans="1:27" x14ac:dyDescent="0.25">
      <c r="A7" s="12" t="s">
        <v>22</v>
      </c>
      <c r="C7" s="13">
        <v>80</v>
      </c>
      <c r="D7" s="13">
        <v>60</v>
      </c>
      <c r="E7" s="13">
        <v>60</v>
      </c>
      <c r="F7" s="13">
        <v>60</v>
      </c>
      <c r="I7" s="14"/>
      <c r="J7" s="14"/>
      <c r="Y7">
        <v>1</v>
      </c>
      <c r="Z7">
        <v>10</v>
      </c>
      <c r="AA7">
        <v>100</v>
      </c>
    </row>
    <row r="8" spans="1:27" x14ac:dyDescent="0.25">
      <c r="C8" s="13"/>
      <c r="D8" s="13"/>
      <c r="E8" s="13"/>
      <c r="F8" s="13"/>
      <c r="Y8" t="s">
        <v>14</v>
      </c>
      <c r="Z8" s="15">
        <f>D5*Z7/D7</f>
        <v>11.666666666666666</v>
      </c>
    </row>
    <row r="9" spans="1:27" x14ac:dyDescent="0.25">
      <c r="A9" s="12" t="s">
        <v>23</v>
      </c>
      <c r="C9" s="13">
        <v>30</v>
      </c>
      <c r="D9" s="13">
        <v>30</v>
      </c>
      <c r="E9" s="13">
        <v>30</v>
      </c>
      <c r="F9" s="13">
        <v>30</v>
      </c>
      <c r="Y9" t="s">
        <v>16</v>
      </c>
      <c r="Z9" s="15">
        <f>D9</f>
        <v>30</v>
      </c>
    </row>
    <row r="10" spans="1:27" x14ac:dyDescent="0.25">
      <c r="C10" s="13"/>
      <c r="D10" s="13"/>
      <c r="E10" s="13"/>
      <c r="F10" s="13"/>
      <c r="Y10" t="s">
        <v>17</v>
      </c>
      <c r="Z10" s="15">
        <f>(AA7-Z9)/AA7</f>
        <v>0.7</v>
      </c>
    </row>
    <row r="11" spans="1:27" x14ac:dyDescent="0.25">
      <c r="A11" s="12" t="s">
        <v>24</v>
      </c>
      <c r="C11" s="16">
        <f>C3/Z5</f>
        <v>113.38935574229693</v>
      </c>
      <c r="D11" s="16">
        <f>D3/Z11</f>
        <v>61.95918367346939</v>
      </c>
      <c r="E11" s="16">
        <f>E3/Z20</f>
        <v>171.42857142857144</v>
      </c>
      <c r="F11" s="16">
        <f>F3/Z27</f>
        <v>171.42857142857144</v>
      </c>
      <c r="Y11" t="s">
        <v>19</v>
      </c>
      <c r="Z11" s="15">
        <f>Z8*Z10</f>
        <v>8.1666666666666661</v>
      </c>
    </row>
    <row r="12" spans="1:27" x14ac:dyDescent="0.25">
      <c r="C12" s="13"/>
      <c r="D12" s="13"/>
      <c r="E12" s="13"/>
      <c r="F12" s="13"/>
    </row>
    <row r="13" spans="1:27" x14ac:dyDescent="0.25">
      <c r="A13" s="12" t="s">
        <v>25</v>
      </c>
      <c r="C13" s="17">
        <f>56.58/20</f>
        <v>2.8289999999999997</v>
      </c>
      <c r="D13" s="17">
        <f>(20.33+62.63)/20</f>
        <v>4.1480000000000006</v>
      </c>
      <c r="E13" s="17">
        <v>4</v>
      </c>
      <c r="F13" s="17">
        <v>4</v>
      </c>
    </row>
    <row r="14" spans="1:27" x14ac:dyDescent="0.25">
      <c r="C14" s="13"/>
      <c r="D14" s="13"/>
      <c r="E14" s="13"/>
      <c r="F14" s="13"/>
      <c r="H14" s="18"/>
      <c r="Y14">
        <v>1</v>
      </c>
      <c r="Z14">
        <v>10</v>
      </c>
      <c r="AA14">
        <v>100</v>
      </c>
    </row>
    <row r="15" spans="1:27" x14ac:dyDescent="0.25">
      <c r="A15" s="12" t="s">
        <v>26</v>
      </c>
      <c r="C15" s="13">
        <v>40.119999999999997</v>
      </c>
      <c r="D15" s="13">
        <v>43.28</v>
      </c>
      <c r="E15" s="13"/>
      <c r="F15" s="13"/>
      <c r="H15" s="18"/>
    </row>
    <row r="16" spans="1:27" x14ac:dyDescent="0.25">
      <c r="C16" s="13"/>
      <c r="D16" s="13"/>
      <c r="E16" s="13"/>
      <c r="F16" s="13"/>
      <c r="H16" s="18"/>
    </row>
    <row r="17" spans="1:27" x14ac:dyDescent="0.25">
      <c r="A17" s="12" t="s">
        <v>27</v>
      </c>
      <c r="C17" s="16">
        <f>(C11/Y1)*C13+C15</f>
        <v>360.89848739495801</v>
      </c>
      <c r="D17" s="16">
        <f>(D11/Y1)*D13+D15</f>
        <v>300.2866938775511</v>
      </c>
      <c r="E17" s="16">
        <f>(E11/Y14)*E13</f>
        <v>685.71428571428578</v>
      </c>
      <c r="F17" s="16">
        <f>(F11/Y24)*F13</f>
        <v>685.71428571428578</v>
      </c>
      <c r="Y17" t="s">
        <v>14</v>
      </c>
      <c r="Z17" s="15">
        <f>E5*Z14/E7</f>
        <v>8.3333333333333339</v>
      </c>
    </row>
    <row r="18" spans="1:27" x14ac:dyDescent="0.25">
      <c r="C18" s="13"/>
      <c r="D18" s="13"/>
      <c r="E18" s="13"/>
      <c r="F18" s="13"/>
      <c r="Y18" t="s">
        <v>16</v>
      </c>
      <c r="Z18" s="15">
        <f>E9</f>
        <v>30</v>
      </c>
    </row>
    <row r="19" spans="1:27" x14ac:dyDescent="0.25">
      <c r="A19" s="12" t="s">
        <v>28</v>
      </c>
      <c r="C19" s="19">
        <f>C17/C3</f>
        <v>0.71323811738133991</v>
      </c>
      <c r="D19" s="19">
        <f>D17/D3</f>
        <v>0.59345196418488355</v>
      </c>
      <c r="E19" s="19">
        <f>E17/E3</f>
        <v>0.68571428571428583</v>
      </c>
      <c r="F19" s="19">
        <f>F17/F3</f>
        <v>0.68571428571428583</v>
      </c>
      <c r="Y19" t="s">
        <v>17</v>
      </c>
      <c r="Z19" s="15">
        <f>(AA14-Z18)/AA14</f>
        <v>0.7</v>
      </c>
    </row>
    <row r="20" spans="1:27" x14ac:dyDescent="0.25">
      <c r="D20" s="10"/>
      <c r="E20" s="10"/>
      <c r="Y20" t="s">
        <v>19</v>
      </c>
      <c r="Z20" s="15">
        <f>Z17*Z19</f>
        <v>5.833333333333333</v>
      </c>
    </row>
    <row r="21" spans="1:27" x14ac:dyDescent="0.25">
      <c r="A21" s="12" t="s">
        <v>29</v>
      </c>
      <c r="C21" s="19">
        <f>C3/C11</f>
        <v>4.4624999999999995</v>
      </c>
      <c r="D21" s="19">
        <f>D3/D11</f>
        <v>8.1666666666666661</v>
      </c>
      <c r="E21" s="19">
        <f>E3/E11</f>
        <v>5.833333333333333</v>
      </c>
      <c r="F21" s="19">
        <f>F3/F11</f>
        <v>5.833333333333333</v>
      </c>
    </row>
    <row r="23" spans="1:27" x14ac:dyDescent="0.25">
      <c r="Z23">
        <v>10</v>
      </c>
      <c r="AA23">
        <v>100</v>
      </c>
    </row>
    <row r="24" spans="1:27" x14ac:dyDescent="0.25">
      <c r="Y24">
        <v>1</v>
      </c>
      <c r="Z24" s="15">
        <f>F5*Z23/F7</f>
        <v>8.3333333333333339</v>
      </c>
    </row>
    <row r="25" spans="1:27" x14ac:dyDescent="0.25">
      <c r="Y25" t="s">
        <v>14</v>
      </c>
      <c r="Z25" s="15">
        <f>F9</f>
        <v>30</v>
      </c>
    </row>
    <row r="26" spans="1:27" x14ac:dyDescent="0.25">
      <c r="Y26" t="s">
        <v>16</v>
      </c>
      <c r="Z26" s="15">
        <f>(AA23-Z25)/AA23</f>
        <v>0.7</v>
      </c>
    </row>
    <row r="27" spans="1:27" x14ac:dyDescent="0.25">
      <c r="Y27" t="s">
        <v>17</v>
      </c>
      <c r="Z27" s="15">
        <f>Z24*Z26</f>
        <v>5.833333333333333</v>
      </c>
    </row>
    <row r="28" spans="1:27" x14ac:dyDescent="0.25">
      <c r="Y28" t="s">
        <v>19</v>
      </c>
    </row>
  </sheetData>
  <pageMargins left="0.70000000000000007" right="0.70000000000000007" top="0.75" bottom="0.75" header="0.30000000000000004" footer="0.30000000000000004"/>
  <pageSetup paperSize="9" fitToWidth="0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cols>
    <col min="1" max="1" width="9.109375" customWidth="1"/>
  </cols>
  <sheetData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Hinnapakkumine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Priit</cp:lastModifiedBy>
  <cp:lastPrinted>2019-08-04T14:51:06Z</cp:lastPrinted>
  <dcterms:created xsi:type="dcterms:W3CDTF">2004-01-30T08:38:15Z</dcterms:created>
  <dcterms:modified xsi:type="dcterms:W3CDTF">2021-03-30T09:38:16Z</dcterms:modified>
</cp:coreProperties>
</file>