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628"/>
  <workbookPr filterPrivacy="1" defaultThemeVersion="124226"/>
  <xr:revisionPtr revIDLastSave="0" documentId="13_ncr:40009_{AA999E63-1CCB-4104-8778-89DA760F676D}" xr6:coauthVersionLast="46" xr6:coauthVersionMax="46" xr10:uidLastSave="{00000000-0000-0000-0000-000000000000}"/>
  <bookViews>
    <workbookView xWindow="-110" yWindow="-110" windowWidth="38620" windowHeight="21360" activeTab="1"/>
  </bookViews>
  <sheets>
    <sheet name="Sheet1" sheetId="1" r:id="rId1"/>
    <sheet name="kohendamin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2" l="1"/>
  <c r="G28" i="2" s="1"/>
  <c r="F27" i="2"/>
  <c r="G27" i="2" s="1"/>
  <c r="F20" i="2"/>
  <c r="G20" i="2" s="1"/>
  <c r="F19" i="2"/>
  <c r="G19" i="2" s="1"/>
  <c r="F18" i="2"/>
  <c r="F17" i="2"/>
  <c r="G17" i="2" s="1"/>
  <c r="F16" i="2"/>
  <c r="G16" i="2" s="1"/>
  <c r="F15" i="2"/>
  <c r="G15" i="2" s="1"/>
  <c r="G18" i="2"/>
  <c r="F34" i="2"/>
  <c r="G34" i="2"/>
  <c r="F33" i="2"/>
  <c r="G33" i="2" s="1"/>
  <c r="F32" i="2"/>
  <c r="G32" i="2"/>
  <c r="F31" i="2"/>
  <c r="G31" i="2"/>
  <c r="F26" i="2"/>
  <c r="G26" i="2" s="1"/>
  <c r="F25" i="2"/>
  <c r="G25" i="2" s="1"/>
  <c r="F24" i="2"/>
  <c r="G24" i="2" s="1"/>
  <c r="F23" i="2"/>
  <c r="G23" i="2"/>
  <c r="F12" i="2"/>
  <c r="G12" i="2" s="1"/>
  <c r="F11" i="2"/>
  <c r="G11" i="2"/>
  <c r="F10" i="2"/>
  <c r="G10" i="2" s="1"/>
  <c r="F9" i="2"/>
  <c r="G9" i="2" s="1"/>
  <c r="F8" i="2"/>
  <c r="G8" i="2" s="1"/>
  <c r="F7" i="2"/>
  <c r="G7" i="2"/>
  <c r="F6" i="2"/>
  <c r="G6" i="2" s="1"/>
  <c r="F5" i="2"/>
  <c r="G5" i="2" s="1"/>
  <c r="F4" i="2"/>
  <c r="G4" i="2" s="1"/>
  <c r="F3" i="2"/>
  <c r="G3" i="2" s="1"/>
  <c r="G37" i="1"/>
  <c r="G35" i="1"/>
  <c r="G17" i="1"/>
  <c r="G15" i="1"/>
  <c r="G21" i="1"/>
  <c r="G13" i="1"/>
  <c r="G40" i="1"/>
  <c r="G45" i="1"/>
  <c r="G36" i="1"/>
  <c r="G33" i="1"/>
  <c r="G38" i="1" s="1"/>
  <c r="G34" i="1"/>
  <c r="G32" i="1"/>
  <c r="G29" i="1"/>
  <c r="G27" i="1"/>
  <c r="G28" i="1"/>
  <c r="G14" i="1"/>
  <c r="G26" i="1"/>
  <c r="G12" i="1"/>
  <c r="G16" i="1"/>
  <c r="G18" i="1"/>
  <c r="G19" i="1"/>
  <c r="G20" i="1"/>
  <c r="G41" i="1"/>
  <c r="G43" i="1"/>
  <c r="G25" i="1"/>
  <c r="F29" i="2" l="1"/>
  <c r="G29" i="2"/>
  <c r="G35" i="2"/>
  <c r="F35" i="2"/>
  <c r="G13" i="2"/>
  <c r="G21" i="2"/>
  <c r="F21" i="2"/>
  <c r="F13" i="2"/>
  <c r="G46" i="1"/>
  <c r="G22" i="1"/>
  <c r="G30" i="1"/>
  <c r="G36" i="2" l="1"/>
  <c r="F47" i="1"/>
  <c r="F49" i="1" s="1"/>
  <c r="F48" i="1" s="1"/>
</calcChain>
</file>

<file path=xl/sharedStrings.xml><?xml version="1.0" encoding="utf-8"?>
<sst xmlns="http://schemas.openxmlformats.org/spreadsheetml/2006/main" count="166" uniqueCount="89">
  <si>
    <t>Nr</t>
  </si>
  <si>
    <t>Materjal / töö</t>
  </si>
  <si>
    <t>Ühik</t>
  </si>
  <si>
    <t xml:space="preserve">Maht </t>
  </si>
  <si>
    <t>Ühiku hind</t>
  </si>
  <si>
    <t>Kokku</t>
  </si>
  <si>
    <t>Märkused:</t>
  </si>
  <si>
    <t xml:space="preserve">Hinnas sisalduvad kõik vajalikud abivahendid, tõstetööd ja muu tarvilik tööde kvaliteetseks teostamiseks. </t>
  </si>
  <si>
    <t>Käibemaks 20%</t>
  </si>
  <si>
    <t>Maksumus koos käibemaksuga</t>
  </si>
  <si>
    <t>LISA  2</t>
  </si>
  <si>
    <t>Pakkumise koostas: …………………………………….</t>
  </si>
  <si>
    <t>Koristustööd, transport, abimaterjalid ja instrumendid, WC, objekti silt ja muu vajalik.</t>
  </si>
  <si>
    <t>Muud tööd ja kulud:</t>
  </si>
  <si>
    <t>I</t>
  </si>
  <si>
    <t>II</t>
  </si>
  <si>
    <t>Kokku (ilma käibemaksuta)</t>
  </si>
  <si>
    <t>Kokku (ilma käibemaksuta):</t>
  </si>
  <si>
    <t>Maksumus kokku ilma käibemaksuta</t>
  </si>
  <si>
    <t>CAR kindlustus</t>
  </si>
  <si>
    <t>LISA</t>
  </si>
  <si>
    <t>kmpl</t>
  </si>
  <si>
    <t xml:space="preserve">Firma nimi: </t>
  </si>
  <si>
    <t>Allkirjastaja:</t>
  </si>
  <si>
    <t>Isik:…………………………………………….</t>
  </si>
  <si>
    <t>2.</t>
  </si>
  <si>
    <r>
      <t xml:space="preserve">                                                      </t>
    </r>
    <r>
      <rPr>
        <b/>
        <u/>
        <sz val="12"/>
        <rFont val="Times New Roman"/>
        <family val="1"/>
        <charset val="186"/>
      </rPr>
      <t xml:space="preserve"> Tellija loodab saada komplektset pakkumist.</t>
    </r>
  </si>
  <si>
    <t>m2</t>
  </si>
  <si>
    <t>tk</t>
  </si>
  <si>
    <t>obj.</t>
  </si>
  <si>
    <t>Üldised tööd terve maja peale</t>
  </si>
  <si>
    <t>IV</t>
  </si>
  <si>
    <t>Ehitusjäätmete kogumine ja utiliseerimine</t>
  </si>
  <si>
    <t>Pakkumise koostamisel lähtutud projektdokumentatsioonist ja erinevusel tegelike mõõtudega arvestab ehitaja võimalike mahtudega rea all muud tööd ja kulud. Juhul kui Ehitaja leiab, et kõik projektijärgne kajastub tabelis ja mahud sobivad tegelike mahtudega, ei pea antud reale summat määrama.</t>
  </si>
  <si>
    <t xml:space="preserve">Mahud on võetud proj järgselt ja töövõtja arvestab tegelikuses juurdetulevad pinnad vajadusel muud </t>
  </si>
  <si>
    <t>tööd ja kulud rea all.</t>
  </si>
  <si>
    <t>Uue tänavasildi, numbri ja lipualusega</t>
  </si>
  <si>
    <r>
      <t xml:space="preserve">Haljastuse taastus </t>
    </r>
    <r>
      <rPr>
        <sz val="10"/>
        <rFont val="Times New Roman"/>
        <family val="1"/>
        <charset val="186"/>
      </rPr>
      <t>(ehitusjärgne ja sokli äre ümbrus)</t>
    </r>
  </si>
  <si>
    <t>Muud tööd ja kulud (mida ei ole välja toodud kuid mis on vajalikud töö teostamiseks, lõpetamiseks jne.)</t>
  </si>
  <si>
    <t>12.02.2020a.</t>
  </si>
  <si>
    <r>
      <rPr>
        <b/>
        <sz val="10"/>
        <rFont val="Times New Roman"/>
        <family val="1"/>
        <charset val="186"/>
      </rPr>
      <t>Aknapaled:</t>
    </r>
    <r>
      <rPr>
        <sz val="10"/>
        <rFont val="Times New Roman"/>
        <family val="1"/>
        <charset val="186"/>
      </rPr>
      <t xml:space="preserve"> Aluspinna ettevalmistus ja põhisoojustuse 20mm  Mineraalvilla liimimine, armeerimise (nurga- ja  ja tilgaprofiilidega ) ja krohvimise silekrohviga (värvimisega). </t>
    </r>
  </si>
  <si>
    <r>
      <rPr>
        <b/>
        <sz val="10"/>
        <rFont val="Times New Roman"/>
        <family val="1"/>
        <charset val="186"/>
      </rPr>
      <t>Sissekäikude ümbrus:</t>
    </r>
    <r>
      <rPr>
        <sz val="10"/>
        <rFont val="Times New Roman"/>
        <family val="1"/>
        <charset val="186"/>
      </rPr>
      <t xml:space="preserve"> Aluspinna ettevalmistus, krohviparandused ja silikaatvärvimine.</t>
    </r>
  </si>
  <si>
    <t>................. (firma nimi) pakkumine  KÜ Lille 18 (Tallinn)   ehitustööde kohta peatöövõtu meetodil.</t>
  </si>
  <si>
    <t>Lille tn. 18, Tallinn</t>
  </si>
  <si>
    <t>Vihmaveesüsteemide ümbertõstmine. Ehitusaegne demonteerimine ja ehitusjärgne tagasi monteerimine koos uute kinnituste ja ümbertegemisega.</t>
  </si>
  <si>
    <t>Karniiside ülemised katted. (kaks maja tagust ja kaks sissekäigu karniisi). Puhastus tasandusvalu, hüdroisoleerimine ja katteplekkid.</t>
  </si>
  <si>
    <r>
      <rPr>
        <b/>
        <sz val="10"/>
        <rFont val="Times New Roman"/>
        <family val="1"/>
        <charset val="186"/>
      </rPr>
      <t>Sokkel:</t>
    </r>
    <r>
      <rPr>
        <sz val="10"/>
        <rFont val="Times New Roman"/>
        <family val="1"/>
        <charset val="186"/>
      </rPr>
      <t xml:space="preserve"> Aluspinna ettevalmistus (lahtise krohhvi puhastus). Soojustamine 50mm XPS, kruntimine, liimimine koos tüübeldamise armeerimise (nurga- ja sokliprofiili ja tilgaprofiilidega, tugevdatud armeering ) ja silekrohv (värvimisega). </t>
    </r>
  </si>
  <si>
    <t>Sadeveerennide paigaldus sokli vöö sisse. Laienduslehteri alus+ rennimoodulid+ betoonrennid 2m majast eemale juhtides killustikalustel.</t>
  </si>
  <si>
    <t>komp</t>
  </si>
  <si>
    <t>Olemasolevate veeplekkide eemaldus ja uute akna veeplekkide paigaldus koos alus hüdriisolatsooniga, laiuses 260mm väljaulatusega.</t>
  </si>
  <si>
    <t>Olemasolevate akna veeplekkide eemaldus ja uute akna veeplekkide paigaldus koos aluse soojustamisega 10-20mm+ katmine silekrohviga ja hüdriisolatsooniga.</t>
  </si>
  <si>
    <t>Liite ja üleminekuplekid</t>
  </si>
  <si>
    <r>
      <t xml:space="preserve">Maja küljel oleva keldri treppi lammutus ja kinni ehitamine. </t>
    </r>
    <r>
      <rPr>
        <sz val="10"/>
        <rFont val="Times New Roman"/>
        <family val="1"/>
        <charset val="186"/>
      </rPr>
      <t>Maapelase osa (kivist maapeane tugimüür) koos varikatusega (puit varikatus) lammutamine. Trepiaugu täide täitekivide ja liivaga. Haljastuse taastus. (NB! Hüdroisolatsioon, ja sillutusriba on toodud juba teistel ridadel)</t>
    </r>
  </si>
  <si>
    <r>
      <t>Fassaadi üldpind</t>
    </r>
    <r>
      <rPr>
        <b/>
        <u/>
        <sz val="11"/>
        <color indexed="10"/>
        <rFont val="Times New Roman"/>
        <family val="1"/>
        <charset val="186"/>
      </rPr>
      <t xml:space="preserve"> </t>
    </r>
    <r>
      <rPr>
        <b/>
        <u/>
        <sz val="11"/>
        <rFont val="Times New Roman"/>
        <family val="1"/>
        <charset val="186"/>
      </rPr>
      <t>825m2 (ilma avadeta) +paled 103m2+ sissekäigude ümbrused 8m2 ja karniisid 131m2</t>
    </r>
  </si>
  <si>
    <t>NB! Mahtude tabel kajastab töid 2012.a. ja 2020 aasta projektide järgi ning toob välja Tellija poolt soovitud osalised töömahud ning lisab juurde ka tööd mida projektides veel ei ole esitatud (nagu panduse osa).</t>
  </si>
  <si>
    <r>
      <rPr>
        <b/>
        <sz val="10"/>
        <rFont val="Times New Roman"/>
        <family val="1"/>
        <charset val="186"/>
      </rPr>
      <t xml:space="preserve">Karniiseide </t>
    </r>
    <r>
      <rPr>
        <sz val="10"/>
        <rFont val="Times New Roman"/>
        <family val="1"/>
        <charset val="186"/>
      </rPr>
      <t xml:space="preserve">puhastus, krohviparandused, nakkekrunt ja silikaatvärvimine. (NB! erinevad kujud) </t>
    </r>
  </si>
  <si>
    <r>
      <rPr>
        <b/>
        <sz val="10"/>
        <rFont val="Times New Roman"/>
        <family val="1"/>
        <charset val="186"/>
      </rPr>
      <t xml:space="preserve">Fresh klappide paigaldus: </t>
    </r>
    <r>
      <rPr>
        <sz val="10"/>
        <rFont val="Times New Roman"/>
        <family val="1"/>
        <charset val="186"/>
      </rPr>
      <t xml:space="preserve">Automaatne värskeõhuklapp PAX 100 (filtri ja termostaadiga) puurimine ja paigaldus. RAL 7036 värvitud. Väliseina paksus 700mm. mürasummutusfilter  + õietolmufilter G3. </t>
    </r>
  </si>
  <si>
    <r>
      <t xml:space="preserve">Trepi trepikodade renoveerimine.  </t>
    </r>
    <r>
      <rPr>
        <sz val="10"/>
        <rFont val="Times New Roman"/>
        <family val="1"/>
        <charset val="186"/>
      </rPr>
      <t xml:space="preserve">  Umbes 140m2 per. Trepikoda seinapinda ja 69m2 laepinda. Puhastamine, kruntimine, pahteldamine ja värvimine.</t>
    </r>
  </si>
  <si>
    <t>tööd mis ei kajastu otseselt projektis või vaja pakkuda kirjelduse alusel</t>
  </si>
  <si>
    <t>_- märgitud read mida töövõtja näeb lisaks abitöödena. Mis on jäänud tabelis kajastamata.</t>
  </si>
  <si>
    <t>tk.</t>
  </si>
  <si>
    <t>Vana betoonsillutise lammutamine või asfaldi lammutamine koos aluse pauhastusega sügavusel kuni 0,5m</t>
  </si>
  <si>
    <t>Töövõtja on arvestanud, et peab tõstma ja paigaldama ümber fassaadil valgustid, lipu kinnitusjalad ning paigaldama need tagasi uute kinnitusvahenditega. Tagama fassaadil olevate kaablite ohutu ja nõuetekohase kulgemise, täitma vajadusel ol. ol tühjad vuugid soojustuse all, teostma vajalikud lammutustööd (eeltööd fassaadi ja katusetöödele) ning tasuma vajalikud maksud seoses prahi äraveo jne.</t>
  </si>
  <si>
    <r>
      <t>Trepikoja käsipuude renoveerimine.</t>
    </r>
    <r>
      <rPr>
        <sz val="10"/>
        <rFont val="Times New Roman"/>
        <family val="1"/>
        <charset val="186"/>
      </rPr>
      <t xml:space="preserve">  Sirgendamine puhastus värvimine ja uus käsipuupiire puidust.</t>
    </r>
  </si>
  <si>
    <r>
      <rPr>
        <b/>
        <sz val="10"/>
        <rFont val="Times New Roman"/>
        <family val="1"/>
        <charset val="186"/>
      </rPr>
      <t>Aknapaled:</t>
    </r>
    <r>
      <rPr>
        <sz val="10"/>
        <rFont val="Times New Roman"/>
        <family val="1"/>
        <charset val="186"/>
      </rPr>
      <t xml:space="preserve"> Aluspinna ettevalmistus ja põhisoojustuse 20mm  kivivilla liimimine, armeerimise (nurga- ja  ja tilgaprofiilidega ) ja krohvimise silekrohviga (värvimisega). </t>
    </r>
  </si>
  <si>
    <t>S0KKEL üldpind 112m2 ilma avadeta</t>
  </si>
  <si>
    <r>
      <t xml:space="preserve">Solki akende osaline vahetamine: </t>
    </r>
    <r>
      <rPr>
        <sz val="10"/>
        <rFont val="Times New Roman"/>
        <family val="1"/>
        <charset val="186"/>
      </rPr>
      <t>A-3 aknad koos aurutõkke teipimise ja sisemiste palede viimistlusega.</t>
    </r>
  </si>
  <si>
    <r>
      <rPr>
        <b/>
        <sz val="10"/>
        <rFont val="Times New Roman"/>
        <family val="1"/>
        <charset val="186"/>
      </rPr>
      <t>Põhiseinte soojustamine ja krohvimine:</t>
    </r>
    <r>
      <rPr>
        <sz val="10"/>
        <rFont val="Times New Roman"/>
        <family val="1"/>
        <charset val="186"/>
      </rPr>
      <t xml:space="preserve"> Aluspinna ettevalmistus ja põhisoojustuse 50mm kivivilla liimimine koos tüübeldamise, armeerimise (nurga- ja sokliprofiili ja tilgaprofiilidega ) ja krohvimise silekrohviga (+värvimisega). Selle sees hoonest väljaulatuvate elementide ülesoojustamine samaväärselt</t>
    </r>
    <r>
      <rPr>
        <b/>
        <sz val="10"/>
        <color indexed="10"/>
        <rFont val="Times New Roman"/>
        <family val="1"/>
        <charset val="204"/>
      </rPr>
      <t xml:space="preserve"> </t>
    </r>
  </si>
  <si>
    <t>Objekti piirded, soojakud ja tellingute rent.</t>
  </si>
  <si>
    <r>
      <t xml:space="preserve">Sokli maaaluse osas hüdroisoleerimine, kruntimine  ja soojustamine XPS paksusega 100mm ( 0,5 m maa alla) koos </t>
    </r>
    <r>
      <rPr>
        <b/>
        <sz val="10"/>
        <rFont val="Times New Roman"/>
        <family val="1"/>
        <charset val="186"/>
      </rPr>
      <t>dreenmati paigaldusega. Uue betoonsilluse rajamine (C30/37, XC4, XF3)  koos armeerimise (võrk 6mm 150*150), deformatsoonivuukide lõikamise ja hermetiseerimisega. Sokli ääres deformatsioonilint. (väljaulatus seinast 800mm. Betoon paksusega 100mm-120mm)</t>
    </r>
  </si>
  <si>
    <t>PAKKUMISE ESILDIS TABEL INDIKATIIVHINDADEGA</t>
  </si>
  <si>
    <t>Ühik €</t>
  </si>
  <si>
    <t>KM</t>
  </si>
  <si>
    <r>
      <t>Fassaadi üldpind</t>
    </r>
    <r>
      <rPr>
        <b/>
        <u/>
        <sz val="10"/>
        <color indexed="10"/>
        <rFont val="Calibri"/>
        <family val="2"/>
        <charset val="186"/>
      </rPr>
      <t xml:space="preserve"> </t>
    </r>
    <r>
      <rPr>
        <b/>
        <u/>
        <sz val="10"/>
        <rFont val="Calibri"/>
        <family val="2"/>
        <charset val="186"/>
      </rPr>
      <t>825m2 (ilma avadeta) +paled 103m2+ sissekäigude ümbrused 8m2 ja karniisid 131m2</t>
    </r>
  </si>
  <si>
    <r>
      <rPr>
        <b/>
        <sz val="10"/>
        <rFont val="Calibri"/>
        <family val="2"/>
        <charset val="186"/>
      </rPr>
      <t>Põhiseinte soojustamine ja krohvimine:</t>
    </r>
    <r>
      <rPr>
        <sz val="10"/>
        <rFont val="Calibri"/>
        <family val="2"/>
        <charset val="186"/>
      </rPr>
      <t xml:space="preserve"> Aluspinna ettevalmistus ja põhisoojustuse 50mm kivivilla liimimine koos tüübeldamise, armeerimise (nurga- ja sokliprofiili ja tilgaprofiilidega ) ja krohvimise silekrohviga (+värvimisega). Selle sees hoonest väljaulatuvate elementide ülesoojustamine samaväärselt</t>
    </r>
    <r>
      <rPr>
        <b/>
        <sz val="10"/>
        <color indexed="10"/>
        <rFont val="Calibri"/>
        <family val="2"/>
        <charset val="186"/>
      </rPr>
      <t xml:space="preserve"> </t>
    </r>
  </si>
  <si>
    <r>
      <rPr>
        <b/>
        <sz val="10"/>
        <rFont val="Calibri"/>
        <family val="2"/>
        <charset val="186"/>
      </rPr>
      <t xml:space="preserve">Karniiseide </t>
    </r>
    <r>
      <rPr>
        <sz val="10"/>
        <rFont val="Calibri"/>
        <family val="2"/>
        <charset val="186"/>
      </rPr>
      <t xml:space="preserve">puhastus, krohviparandused, nakkekrunt ja silikaatvärvimine. (NB! erinevad kujud) </t>
    </r>
  </si>
  <si>
    <r>
      <rPr>
        <b/>
        <sz val="10"/>
        <rFont val="Calibri"/>
        <family val="2"/>
        <charset val="186"/>
      </rPr>
      <t>Aknapaled:</t>
    </r>
    <r>
      <rPr>
        <sz val="10"/>
        <rFont val="Calibri"/>
        <family val="2"/>
        <charset val="186"/>
      </rPr>
      <t xml:space="preserve"> Aluspinna ettevalmistus ja põhisoojustuse 20mm  kivivilla liimimine, armeerimise (nurga- ja  ja tilgaprofiilidega ) ja krohvimise silekrohviga (värvimisega). </t>
    </r>
  </si>
  <si>
    <r>
      <rPr>
        <b/>
        <sz val="10"/>
        <rFont val="Calibri"/>
        <family val="2"/>
        <charset val="186"/>
      </rPr>
      <t>Sissekäikude ümbrus:</t>
    </r>
    <r>
      <rPr>
        <sz val="10"/>
        <rFont val="Calibri"/>
        <family val="2"/>
        <charset val="186"/>
      </rPr>
      <t xml:space="preserve"> Aluspinna ettevalmistus, krohviparandused ja silikaatvärvimine.</t>
    </r>
  </si>
  <si>
    <r>
      <rPr>
        <b/>
        <sz val="10"/>
        <rFont val="Calibri"/>
        <family val="2"/>
        <charset val="186"/>
      </rPr>
      <t xml:space="preserve">Fresh klappide paigaldus: </t>
    </r>
    <r>
      <rPr>
        <sz val="10"/>
        <rFont val="Calibri"/>
        <family val="2"/>
        <charset val="186"/>
      </rPr>
      <t xml:space="preserve">Automaatne värskeõhuklapp PAX 100 (filtri ja termostaadiga) puurimine ja paigaldus. RAL 7036 värvitud. Väliseina paksus 700mm. mürasummutusfilter  + õietolmufilter G3. </t>
    </r>
  </si>
  <si>
    <r>
      <rPr>
        <b/>
        <sz val="10"/>
        <rFont val="Calibri"/>
        <family val="2"/>
        <charset val="186"/>
      </rPr>
      <t>Sokkel:</t>
    </r>
    <r>
      <rPr>
        <sz val="10"/>
        <rFont val="Calibri"/>
        <family val="2"/>
        <charset val="186"/>
      </rPr>
      <t xml:space="preserve"> Aluspinna ettevalmistus (lahtise krohhvi puhastus). Soojustamine 50mm XPS, kruntimine, liimimine koos tüübeldamise armeerimise (nurga- ja sokliprofiili ja tilgaprofiilidega, tugevdatud armeering ) ja silekrohv (värvimisega). </t>
    </r>
  </si>
  <si>
    <r>
      <rPr>
        <b/>
        <sz val="10"/>
        <rFont val="Calibri"/>
        <family val="2"/>
        <charset val="186"/>
      </rPr>
      <t>Aknapaled:</t>
    </r>
    <r>
      <rPr>
        <sz val="10"/>
        <rFont val="Calibri"/>
        <family val="2"/>
        <charset val="186"/>
      </rPr>
      <t xml:space="preserve"> Aluspinna ettevalmistus ja põhisoojustuse 20mm  Mineraalvilla liimimine, armeerimise (nurga- ja  ja tilgaprofiilidega ) ja krohvimise silekrohviga (värvimisega). </t>
    </r>
  </si>
  <si>
    <r>
      <t xml:space="preserve">Sokli maaaluse osas hüdroisoleerimine, kruntimine  ja soojustamine XPS paksusega 100mm ( 0,5 m maa alla) koos </t>
    </r>
    <r>
      <rPr>
        <b/>
        <sz val="10"/>
        <rFont val="Calibri"/>
        <family val="2"/>
        <charset val="186"/>
      </rPr>
      <t>dreenmati paigaldusega. Uue betoonsilluse rajamine (C30/37, XC4, XF3)  koos armeerimise (võrk 6mm 150*150), deformatsoonivuukide lõikamise ja hermetiseerimisega. Sokli ääres deformatsioonilint. (väljaulatus seinast 800mm. Betoon paksusega 100mm-120mm)</t>
    </r>
  </si>
  <si>
    <r>
      <t xml:space="preserve">Haljastuse taastus </t>
    </r>
    <r>
      <rPr>
        <sz val="10"/>
        <rFont val="Calibri"/>
        <family val="2"/>
        <charset val="186"/>
      </rPr>
      <t>(ehitusjärgne ja sokli äre ümbrus)</t>
    </r>
  </si>
  <si>
    <r>
      <t xml:space="preserve">Maja küljel oleva keldri treppi lammutus ja kinni ehitamine. </t>
    </r>
    <r>
      <rPr>
        <sz val="10"/>
        <rFont val="Calibri"/>
        <family val="2"/>
        <charset val="186"/>
      </rPr>
      <t>Maapelase osa (kivist maapeane tugimüür) koos varikatusega (puit varikatus) lammutamine. Trepiaugu täide täitekivide ja liivaga. Haljastuse taastus. (NB! Hüdroisolatsioon, ja sillutusriba on toodud juba teistel ridadel)</t>
    </r>
  </si>
  <si>
    <r>
      <t xml:space="preserve">Solki akende osaline vahetamine: </t>
    </r>
    <r>
      <rPr>
        <sz val="10"/>
        <rFont val="Calibri"/>
        <family val="2"/>
        <charset val="186"/>
      </rPr>
      <t>A-3 aknad koos aurutõkke teipimise ja sisemiste palede viimistlusega.</t>
    </r>
  </si>
  <si>
    <r>
      <t>Trepikoja käsipuude renoveerimine.</t>
    </r>
    <r>
      <rPr>
        <sz val="10"/>
        <rFont val="Calibri"/>
        <family val="2"/>
        <charset val="186"/>
      </rPr>
      <t xml:space="preserve">  Sirgendamine puhastus värvimine ja uus käsipuupiire puidust.</t>
    </r>
  </si>
  <si>
    <t>KOKKU</t>
  </si>
  <si>
    <t>Mahud on võetud proj järgselt ja töövõtja arvestab tegelikuses juurdetulevad pinnad vajadusel muud tööd ja kulud rea all.</t>
  </si>
  <si>
    <r>
      <t xml:space="preserve">Trepi trepikodade renoveerimine. </t>
    </r>
    <r>
      <rPr>
        <sz val="10"/>
        <rFont val="Calibri"/>
        <family val="2"/>
        <charset val="186"/>
      </rPr>
      <t>Umbes 140m2 per trepikoda seinapinda ja 69m2 laepinda. Puhastamine, kruntimine, pahteldamine ja värvimine.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</si>
</sst>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8" formatCode="#,##0.00\ [$kr-425]"/>
    <numFmt numFmtId="193" formatCode="#,##0.00\ [$€-1]"/>
  </numFmts>
  <fonts count="29" x14ac:knownFonts="1">
    <font>
      <sz val="10"/>
      <name val="Arial"/>
      <charset val="186"/>
    </font>
    <font>
      <sz val="11"/>
      <color indexed="8"/>
      <name val="Calibri"/>
      <family val="2"/>
      <charset val="204"/>
    </font>
    <font>
      <sz val="11"/>
      <color indexed="17"/>
      <name val="Calibri"/>
      <family val="2"/>
      <charset val="186"/>
    </font>
    <font>
      <sz val="10"/>
      <name val="Times New Roman"/>
      <family val="1"/>
      <charset val="186"/>
    </font>
    <font>
      <b/>
      <sz val="10"/>
      <name val="Times New Roman"/>
      <family val="1"/>
      <charset val="186"/>
    </font>
    <font>
      <sz val="12"/>
      <name val="Times New Roman"/>
      <family val="1"/>
      <charset val="186"/>
    </font>
    <font>
      <sz val="8"/>
      <name val="Times New Roman"/>
      <family val="1"/>
      <charset val="186"/>
    </font>
    <font>
      <sz val="10"/>
      <name val="Arial"/>
      <family val="2"/>
      <charset val="186"/>
    </font>
    <font>
      <b/>
      <sz val="11"/>
      <name val="Times New Roman"/>
      <family val="1"/>
      <charset val="186"/>
    </font>
    <font>
      <sz val="11"/>
      <name val="Times New Roman"/>
      <family val="1"/>
      <charset val="186"/>
    </font>
    <font>
      <sz val="9"/>
      <name val="Times New Roman"/>
      <family val="1"/>
      <charset val="186"/>
    </font>
    <font>
      <b/>
      <u/>
      <sz val="10"/>
      <name val="Times New Roman"/>
      <family val="1"/>
      <charset val="186"/>
    </font>
    <font>
      <b/>
      <u/>
      <sz val="12"/>
      <name val="Times New Roman"/>
      <family val="1"/>
      <charset val="186"/>
    </font>
    <font>
      <sz val="11"/>
      <name val="Calibri"/>
      <family val="2"/>
      <charset val="186"/>
    </font>
    <font>
      <b/>
      <u/>
      <sz val="11"/>
      <name val="Times New Roman"/>
      <family val="1"/>
      <charset val="186"/>
    </font>
    <font>
      <b/>
      <sz val="9"/>
      <name val="Times New Roman"/>
      <family val="1"/>
      <charset val="186"/>
    </font>
    <font>
      <b/>
      <sz val="12"/>
      <name val="Times New Roman"/>
      <family val="1"/>
      <charset val="186"/>
    </font>
    <font>
      <b/>
      <u/>
      <sz val="11"/>
      <color indexed="10"/>
      <name val="Times New Roman"/>
      <family val="1"/>
      <charset val="186"/>
    </font>
    <font>
      <b/>
      <sz val="10"/>
      <color indexed="10"/>
      <name val="Times New Roman"/>
      <family val="1"/>
      <charset val="204"/>
    </font>
    <font>
      <b/>
      <sz val="10"/>
      <name val="Times New Roman"/>
      <family val="1"/>
      <charset val="204"/>
    </font>
    <font>
      <sz val="10"/>
      <name val="Calibri"/>
      <family val="2"/>
      <charset val="186"/>
    </font>
    <font>
      <b/>
      <sz val="10"/>
      <name val="Calibri"/>
      <family val="2"/>
      <charset val="186"/>
    </font>
    <font>
      <b/>
      <u/>
      <sz val="10"/>
      <name val="Calibri"/>
      <family val="2"/>
      <charset val="186"/>
    </font>
    <font>
      <b/>
      <u/>
      <sz val="10"/>
      <color indexed="10"/>
      <name val="Calibri"/>
      <family val="2"/>
      <charset val="186"/>
    </font>
    <font>
      <b/>
      <sz val="10"/>
      <color indexed="10"/>
      <name val="Calibri"/>
      <family val="2"/>
      <charset val="186"/>
    </font>
    <font>
      <sz val="10"/>
      <name val="Calibri"/>
      <family val="2"/>
      <charset val="186"/>
      <scheme val="minor"/>
    </font>
    <font>
      <b/>
      <sz val="10"/>
      <name val="Calibri"/>
      <family val="2"/>
      <charset val="186"/>
      <scheme val="minor"/>
    </font>
    <font>
      <b/>
      <u/>
      <sz val="10"/>
      <name val="Calibri"/>
      <family val="2"/>
      <charset val="186"/>
      <scheme val="minor"/>
    </font>
    <font>
      <b/>
      <sz val="11"/>
      <color rgb="FFFF0000"/>
      <name val="Times New Roman"/>
      <family val="1"/>
      <charset val="186"/>
    </font>
  </fonts>
  <fills count="12">
    <fill>
      <patternFill patternType="none"/>
    </fill>
    <fill>
      <patternFill patternType="gray125"/>
    </fill>
    <fill>
      <patternFill patternType="solid">
        <fgColor indexed="42"/>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s>
  <borders count="52">
    <border>
      <left/>
      <right/>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s>
  <cellStyleXfs count="3">
    <xf numFmtId="0" fontId="0" fillId="0" borderId="0"/>
    <xf numFmtId="0" fontId="2" fillId="2" borderId="0" applyNumberFormat="0" applyBorder="0" applyAlignment="0" applyProtection="0"/>
    <xf numFmtId="0" fontId="1" fillId="0" borderId="0"/>
  </cellStyleXfs>
  <cellXfs count="249">
    <xf numFmtId="0" fontId="0" fillId="0" borderId="0" xfId="0"/>
    <xf numFmtId="0" fontId="3" fillId="0" borderId="0" xfId="2" applyFont="1"/>
    <xf numFmtId="0" fontId="3" fillId="0" borderId="0" xfId="2" applyFont="1" applyAlignment="1">
      <alignment horizontal="center"/>
    </xf>
    <xf numFmtId="0" fontId="3" fillId="0" borderId="0" xfId="2" applyFont="1" applyBorder="1" applyAlignment="1">
      <alignment horizontal="center"/>
    </xf>
    <xf numFmtId="0" fontId="5" fillId="0" borderId="1" xfId="2" applyFont="1" applyBorder="1" applyAlignment="1">
      <alignment horizontal="center"/>
    </xf>
    <xf numFmtId="0" fontId="5" fillId="0" borderId="2" xfId="2" applyFont="1" applyBorder="1" applyAlignment="1">
      <alignment horizontal="right"/>
    </xf>
    <xf numFmtId="0" fontId="5" fillId="0" borderId="3" xfId="2" applyFont="1" applyBorder="1" applyAlignment="1">
      <alignment horizontal="center"/>
    </xf>
    <xf numFmtId="0" fontId="5" fillId="0" borderId="3" xfId="2" applyFont="1" applyBorder="1" applyAlignment="1">
      <alignment horizontal="right"/>
    </xf>
    <xf numFmtId="0" fontId="5" fillId="0" borderId="4" xfId="2" applyFont="1" applyBorder="1" applyAlignment="1">
      <alignment horizontal="center"/>
    </xf>
    <xf numFmtId="0" fontId="5" fillId="0" borderId="4" xfId="2" applyFont="1" applyBorder="1"/>
    <xf numFmtId="1" fontId="3" fillId="0" borderId="0" xfId="2" applyNumberFormat="1" applyFont="1"/>
    <xf numFmtId="0" fontId="3" fillId="0" borderId="0" xfId="0" applyFont="1"/>
    <xf numFmtId="3" fontId="3" fillId="0" borderId="0" xfId="2" applyNumberFormat="1" applyFont="1" applyBorder="1"/>
    <xf numFmtId="0" fontId="5" fillId="0" borderId="0" xfId="2" applyFont="1"/>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Fill="1" applyBorder="1" applyAlignment="1" applyProtection="1">
      <alignment horizontal="center" vertical="center" wrapText="1"/>
      <protection locked="0"/>
    </xf>
    <xf numFmtId="0" fontId="3" fillId="0" borderId="7" xfId="2" applyFont="1" applyBorder="1" applyAlignment="1">
      <alignment horizontal="center" vertical="center"/>
    </xf>
    <xf numFmtId="0" fontId="3" fillId="0" borderId="7" xfId="2" applyFont="1" applyBorder="1" applyAlignment="1">
      <alignment horizontal="center" vertical="center" wrapText="1"/>
    </xf>
    <xf numFmtId="3" fontId="3" fillId="0" borderId="8" xfId="2" applyNumberFormat="1" applyFont="1" applyBorder="1" applyAlignment="1">
      <alignment horizontal="center" vertical="center"/>
    </xf>
    <xf numFmtId="3" fontId="3" fillId="0" borderId="0" xfId="2" applyNumberFormat="1" applyFont="1" applyBorder="1" applyAlignment="1">
      <alignment horizontal="center"/>
    </xf>
    <xf numFmtId="0" fontId="3" fillId="0" borderId="1" xfId="2" applyFont="1" applyFill="1" applyBorder="1" applyAlignment="1" applyProtection="1">
      <alignment horizontal="center" vertical="top" wrapText="1"/>
      <protection locked="0"/>
    </xf>
    <xf numFmtId="3" fontId="3" fillId="0" borderId="0" xfId="2" applyNumberFormat="1" applyFont="1" applyBorder="1" applyAlignment="1">
      <alignment horizontal="right"/>
    </xf>
    <xf numFmtId="0" fontId="3" fillId="0" borderId="9" xfId="2" applyFont="1" applyBorder="1" applyAlignment="1">
      <alignment horizontal="center" vertical="top"/>
    </xf>
    <xf numFmtId="0" fontId="3" fillId="0" borderId="0" xfId="0" applyFont="1" applyBorder="1"/>
    <xf numFmtId="3" fontId="3" fillId="0" borderId="9" xfId="2" applyNumberFormat="1" applyFont="1" applyBorder="1" applyAlignment="1">
      <alignment horizontal="center" vertical="top"/>
    </xf>
    <xf numFmtId="0" fontId="5" fillId="0" borderId="0" xfId="2" applyFont="1" applyBorder="1"/>
    <xf numFmtId="0" fontId="3" fillId="0" borderId="0" xfId="2" applyFont="1" applyBorder="1"/>
    <xf numFmtId="0" fontId="5" fillId="0" borderId="0" xfId="2" applyFont="1" applyBorder="1" applyAlignment="1">
      <alignment horizontal="right"/>
    </xf>
    <xf numFmtId="0" fontId="3" fillId="0" borderId="0" xfId="2" applyFont="1" applyBorder="1" applyAlignment="1">
      <alignment horizontal="center" vertical="center"/>
    </xf>
    <xf numFmtId="0" fontId="3" fillId="0" borderId="0" xfId="2" applyFont="1" applyFill="1" applyBorder="1" applyAlignment="1" applyProtection="1">
      <alignment horizontal="center" vertical="center" wrapText="1"/>
      <protection locked="0"/>
    </xf>
    <xf numFmtId="0" fontId="3" fillId="0" borderId="0" xfId="2" applyFont="1" applyBorder="1" applyAlignment="1">
      <alignment horizontal="center" vertical="center" wrapText="1"/>
    </xf>
    <xf numFmtId="3" fontId="3" fillId="0" borderId="0" xfId="2" applyNumberFormat="1" applyFont="1" applyBorder="1" applyAlignment="1">
      <alignment horizontal="center" vertical="center"/>
    </xf>
    <xf numFmtId="0" fontId="3" fillId="0" borderId="0" xfId="2" applyFont="1" applyBorder="1" applyAlignment="1">
      <alignment horizontal="right"/>
    </xf>
    <xf numFmtId="0" fontId="3" fillId="0" borderId="0" xfId="2" applyFont="1" applyFill="1" applyBorder="1" applyAlignment="1" applyProtection="1">
      <alignment horizontal="center" vertical="top" wrapText="1"/>
      <protection locked="0"/>
    </xf>
    <xf numFmtId="0" fontId="3" fillId="0" borderId="0" xfId="2" applyFont="1" applyBorder="1" applyAlignment="1">
      <alignment horizontal="right" wrapText="1"/>
    </xf>
    <xf numFmtId="1" fontId="3" fillId="0" borderId="0" xfId="2" applyNumberFormat="1" applyFont="1" applyBorder="1" applyAlignment="1">
      <alignment horizontal="right"/>
    </xf>
    <xf numFmtId="0" fontId="3" fillId="0" borderId="0" xfId="2" applyFont="1" applyFill="1" applyBorder="1"/>
    <xf numFmtId="0" fontId="5" fillId="0" borderId="0" xfId="2" applyFont="1" applyBorder="1" applyAlignment="1">
      <alignment horizontal="center"/>
    </xf>
    <xf numFmtId="0" fontId="6" fillId="0" borderId="0" xfId="2" applyFont="1" applyBorder="1"/>
    <xf numFmtId="0" fontId="10" fillId="0" borderId="0" xfId="2" applyFont="1"/>
    <xf numFmtId="0" fontId="10" fillId="0" borderId="0" xfId="2" applyFont="1" applyAlignment="1">
      <alignment horizontal="center"/>
    </xf>
    <xf numFmtId="0" fontId="10" fillId="3" borderId="0" xfId="2" applyFont="1" applyFill="1"/>
    <xf numFmtId="0" fontId="10" fillId="3" borderId="0" xfId="2" applyFont="1" applyFill="1" applyAlignment="1">
      <alignment horizont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5" fillId="0" borderId="12" xfId="2"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3" fillId="0" borderId="13" xfId="2" applyFont="1" applyBorder="1" applyAlignment="1">
      <alignment horizontal="center" vertical="top"/>
    </xf>
    <xf numFmtId="0" fontId="3" fillId="0" borderId="14" xfId="2" applyFont="1" applyBorder="1" applyAlignment="1">
      <alignment horizontal="center" vertical="top"/>
    </xf>
    <xf numFmtId="0" fontId="3" fillId="3" borderId="14" xfId="2" applyFont="1" applyFill="1" applyBorder="1" applyAlignment="1">
      <alignment horizontal="center" vertical="top" wrapText="1"/>
    </xf>
    <xf numFmtId="0" fontId="3" fillId="0" borderId="15" xfId="2" applyFont="1" applyBorder="1" applyAlignment="1">
      <alignment horizontal="center" vertical="top"/>
    </xf>
    <xf numFmtId="3" fontId="3" fillId="0" borderId="16" xfId="2" applyNumberFormat="1" applyFont="1" applyBorder="1" applyAlignment="1">
      <alignment horizontal="center" vertical="top"/>
    </xf>
    <xf numFmtId="0" fontId="3" fillId="0" borderId="16" xfId="2" applyFont="1" applyBorder="1" applyAlignment="1">
      <alignment horizontal="center" vertical="top"/>
    </xf>
    <xf numFmtId="0" fontId="3" fillId="0" borderId="17" xfId="2" applyFont="1" applyBorder="1" applyAlignment="1">
      <alignment horizontal="center" vertical="top"/>
    </xf>
    <xf numFmtId="3" fontId="3" fillId="0" borderId="15" xfId="2" applyNumberFormat="1" applyFont="1" applyBorder="1" applyAlignment="1">
      <alignment horizontal="center" vertical="top"/>
    </xf>
    <xf numFmtId="3" fontId="3" fillId="0" borderId="18" xfId="2" applyNumberFormat="1" applyFont="1" applyBorder="1" applyAlignment="1">
      <alignment horizontal="center" vertical="top"/>
    </xf>
    <xf numFmtId="0" fontId="3" fillId="0" borderId="17" xfId="2" applyFont="1" applyBorder="1" applyAlignment="1">
      <alignment horizontal="right" vertical="top"/>
    </xf>
    <xf numFmtId="0" fontId="3" fillId="0" borderId="19" xfId="2" applyFont="1" applyBorder="1" applyAlignment="1">
      <alignment vertical="top"/>
    </xf>
    <xf numFmtId="0" fontId="11" fillId="0" borderId="15" xfId="2" applyFont="1" applyBorder="1" applyAlignment="1">
      <alignment horizontal="left" vertical="top"/>
    </xf>
    <xf numFmtId="0" fontId="3" fillId="0" borderId="12" xfId="2" applyFont="1" applyBorder="1" applyAlignment="1">
      <alignment horizontal="center" vertical="top"/>
    </xf>
    <xf numFmtId="0" fontId="3" fillId="0" borderId="10" xfId="2" applyFont="1" applyBorder="1" applyAlignment="1">
      <alignment horizontal="center" vertical="top"/>
    </xf>
    <xf numFmtId="0" fontId="11" fillId="0" borderId="6" xfId="2" applyFont="1" applyBorder="1" applyAlignment="1">
      <alignment horizontal="left" vertical="top"/>
    </xf>
    <xf numFmtId="3" fontId="3" fillId="0" borderId="6" xfId="2" applyNumberFormat="1" applyFont="1" applyBorder="1" applyAlignment="1">
      <alignment horizontal="center" vertical="top"/>
    </xf>
    <xf numFmtId="0" fontId="3" fillId="0" borderId="6" xfId="2" applyFont="1" applyBorder="1" applyAlignment="1">
      <alignment horizontal="center" vertical="top"/>
    </xf>
    <xf numFmtId="0" fontId="11" fillId="0" borderId="17" xfId="2" applyFont="1" applyBorder="1" applyAlignment="1">
      <alignment horizontal="left" vertical="top"/>
    </xf>
    <xf numFmtId="9" fontId="3" fillId="0" borderId="0" xfId="0" applyNumberFormat="1" applyFont="1"/>
    <xf numFmtId="0" fontId="4" fillId="0" borderId="20" xfId="2" applyFont="1" applyBorder="1" applyAlignment="1">
      <alignment horizontal="center" vertical="center"/>
    </xf>
    <xf numFmtId="0" fontId="9" fillId="0" borderId="0" xfId="2" applyFont="1"/>
    <xf numFmtId="0" fontId="8" fillId="0" borderId="21" xfId="2" applyFont="1" applyBorder="1"/>
    <xf numFmtId="0" fontId="3" fillId="0" borderId="2" xfId="2" applyFont="1" applyFill="1" applyBorder="1" applyAlignment="1" applyProtection="1">
      <alignment horizontal="center" vertical="top" wrapText="1"/>
      <protection locked="0"/>
    </xf>
    <xf numFmtId="0" fontId="3" fillId="0" borderId="9" xfId="2" applyFont="1" applyBorder="1" applyAlignment="1">
      <alignment horizontal="left" vertical="top"/>
    </xf>
    <xf numFmtId="0" fontId="3" fillId="0" borderId="16" xfId="0" applyFont="1" applyBorder="1" applyAlignment="1">
      <alignment horizontal="left" vertical="top" wrapText="1"/>
    </xf>
    <xf numFmtId="0" fontId="7" fillId="0" borderId="20" xfId="0" applyFont="1" applyBorder="1" applyAlignment="1">
      <alignment horizontal="center" vertical="center"/>
    </xf>
    <xf numFmtId="0" fontId="7" fillId="3" borderId="9" xfId="0" applyFont="1" applyFill="1" applyBorder="1" applyAlignment="1">
      <alignment horizontal="center" vertical="center"/>
    </xf>
    <xf numFmtId="0" fontId="5" fillId="0" borderId="14" xfId="2" applyFont="1" applyBorder="1"/>
    <xf numFmtId="0" fontId="5" fillId="0" borderId="22" xfId="2" applyFont="1" applyBorder="1"/>
    <xf numFmtId="0" fontId="5" fillId="0" borderId="19" xfId="2" applyFont="1" applyBorder="1"/>
    <xf numFmtId="0" fontId="9" fillId="0" borderId="0" xfId="2" applyFont="1" applyBorder="1"/>
    <xf numFmtId="0" fontId="3" fillId="3" borderId="9" xfId="2" applyFont="1" applyFill="1" applyBorder="1" applyAlignment="1">
      <alignment horizontal="center" vertical="top"/>
    </xf>
    <xf numFmtId="0" fontId="3" fillId="0" borderId="23" xfId="2" applyFont="1" applyBorder="1" applyAlignment="1">
      <alignment horizontal="center" vertical="top"/>
    </xf>
    <xf numFmtId="3" fontId="3" fillId="0" borderId="9" xfId="2" applyNumberFormat="1" applyFont="1" applyFill="1" applyBorder="1" applyAlignment="1">
      <alignment horizontal="center" vertical="top"/>
    </xf>
    <xf numFmtId="0" fontId="3" fillId="0" borderId="9" xfId="2" applyFont="1" applyFill="1" applyBorder="1" applyAlignment="1">
      <alignment horizontal="center" vertical="top"/>
    </xf>
    <xf numFmtId="0" fontId="3" fillId="0" borderId="20" xfId="2" applyFont="1" applyBorder="1" applyAlignment="1">
      <alignment horizontal="center" vertical="top"/>
    </xf>
    <xf numFmtId="0" fontId="4" fillId="0" borderId="24" xfId="2" applyFont="1" applyBorder="1" applyAlignment="1">
      <alignment horizontal="center" vertical="center"/>
    </xf>
    <xf numFmtId="0" fontId="3" fillId="0" borderId="25" xfId="2" applyFont="1" applyFill="1" applyBorder="1" applyAlignment="1" applyProtection="1">
      <alignment horizontal="center" vertical="center" wrapText="1"/>
      <protection locked="0"/>
    </xf>
    <xf numFmtId="0" fontId="3" fillId="0" borderId="7" xfId="2" applyFont="1" applyFill="1" applyBorder="1" applyAlignment="1">
      <alignment horizontal="center" vertical="center" wrapText="1"/>
    </xf>
    <xf numFmtId="3" fontId="3" fillId="0" borderId="8" xfId="2" applyNumberFormat="1" applyFont="1" applyFill="1" applyBorder="1" applyAlignment="1">
      <alignment horizontal="center" vertical="center"/>
    </xf>
    <xf numFmtId="0" fontId="14" fillId="0" borderId="6" xfId="2" applyFont="1" applyBorder="1" applyAlignment="1">
      <alignment horizontal="left" vertical="center" wrapText="1"/>
    </xf>
    <xf numFmtId="0" fontId="3" fillId="0" borderId="9" xfId="0" applyFont="1" applyFill="1" applyBorder="1" applyAlignment="1">
      <alignment horizontal="left" vertical="top" wrapText="1"/>
    </xf>
    <xf numFmtId="0" fontId="7" fillId="0" borderId="26" xfId="0" applyFont="1" applyFill="1" applyBorder="1" applyAlignment="1">
      <alignment horizontal="left" vertical="top" wrapText="1"/>
    </xf>
    <xf numFmtId="0" fontId="7" fillId="0" borderId="26" xfId="0" applyFont="1" applyFill="1" applyBorder="1" applyAlignment="1">
      <alignment horizontal="center" vertical="top"/>
    </xf>
    <xf numFmtId="0" fontId="9" fillId="3" borderId="0" xfId="2" applyFont="1" applyFill="1"/>
    <xf numFmtId="0" fontId="3" fillId="0" borderId="12" xfId="2" applyFont="1" applyFill="1" applyBorder="1" applyAlignment="1">
      <alignment horizontal="center" vertical="top"/>
    </xf>
    <xf numFmtId="0" fontId="8" fillId="0" borderId="0" xfId="2" applyFont="1"/>
    <xf numFmtId="0" fontId="16" fillId="0" borderId="0" xfId="2" applyFont="1"/>
    <xf numFmtId="0" fontId="3" fillId="0" borderId="15" xfId="2" applyFont="1" applyFill="1" applyBorder="1" applyAlignment="1">
      <alignment horizontal="left" vertical="top" wrapText="1"/>
    </xf>
    <xf numFmtId="0" fontId="3" fillId="0" borderId="14" xfId="2" applyFont="1" applyFill="1" applyBorder="1" applyAlignment="1">
      <alignment horizontal="center" vertical="top"/>
    </xf>
    <xf numFmtId="3" fontId="3" fillId="0" borderId="26" xfId="2" applyNumberFormat="1" applyFont="1" applyBorder="1" applyAlignment="1">
      <alignment horizontal="center" vertical="top"/>
    </xf>
    <xf numFmtId="0" fontId="3" fillId="0" borderId="26" xfId="2" applyFont="1" applyBorder="1" applyAlignment="1">
      <alignment horizontal="center" vertical="top"/>
    </xf>
    <xf numFmtId="0" fontId="4" fillId="0" borderId="27" xfId="2" applyFont="1" applyBorder="1" applyAlignment="1">
      <alignment horizontal="center" vertical="center"/>
    </xf>
    <xf numFmtId="0" fontId="11" fillId="0" borderId="26" xfId="2" applyFont="1" applyBorder="1" applyAlignment="1">
      <alignment horizontal="left" vertical="top"/>
    </xf>
    <xf numFmtId="0" fontId="11" fillId="0" borderId="9" xfId="2" applyFont="1" applyBorder="1" applyAlignment="1">
      <alignment horizontal="left" vertical="top"/>
    </xf>
    <xf numFmtId="0" fontId="3" fillId="3" borderId="9" xfId="2" applyFont="1" applyFill="1" applyBorder="1" applyAlignment="1">
      <alignment horizontal="center" vertical="top" wrapText="1"/>
    </xf>
    <xf numFmtId="0" fontId="3" fillId="0" borderId="28" xfId="2" applyFont="1" applyBorder="1" applyAlignment="1">
      <alignment horizontal="left" vertical="top" wrapText="1"/>
    </xf>
    <xf numFmtId="0" fontId="3" fillId="0" borderId="29" xfId="2" applyFont="1" applyBorder="1" applyAlignment="1">
      <alignment horizontal="center" vertical="top"/>
    </xf>
    <xf numFmtId="0" fontId="11" fillId="0" borderId="30" xfId="2" applyFont="1" applyBorder="1" applyAlignment="1">
      <alignment horizontal="left" vertical="top"/>
    </xf>
    <xf numFmtId="3" fontId="3" fillId="0" borderId="30" xfId="2" applyNumberFormat="1" applyFont="1" applyBorder="1" applyAlignment="1">
      <alignment horizontal="center" vertical="top"/>
    </xf>
    <xf numFmtId="0" fontId="3" fillId="0" borderId="30" xfId="2" applyFont="1" applyBorder="1" applyAlignment="1">
      <alignment horizontal="center" vertical="top"/>
    </xf>
    <xf numFmtId="0" fontId="3" fillId="0" borderId="31" xfId="2" applyFont="1" applyBorder="1" applyAlignment="1">
      <alignment horizontal="center" vertical="top"/>
    </xf>
    <xf numFmtId="0" fontId="3" fillId="3" borderId="13" xfId="2" applyFont="1" applyFill="1" applyBorder="1" applyAlignment="1">
      <alignment horizontal="center" vertical="top" wrapText="1"/>
    </xf>
    <xf numFmtId="3" fontId="3" fillId="0" borderId="17" xfId="2" applyNumberFormat="1" applyFont="1" applyBorder="1" applyAlignment="1">
      <alignment horizontal="center" vertical="top"/>
    </xf>
    <xf numFmtId="0" fontId="15" fillId="0" borderId="9" xfId="2" applyFont="1" applyFill="1" applyBorder="1" applyAlignment="1">
      <alignment horizontal="left" vertical="top" wrapText="1"/>
    </xf>
    <xf numFmtId="3" fontId="3" fillId="0" borderId="9" xfId="2" applyNumberFormat="1" applyFont="1" applyFill="1" applyBorder="1" applyAlignment="1">
      <alignment horizontal="center" vertical="top" wrapText="1"/>
    </xf>
    <xf numFmtId="3" fontId="11" fillId="4" borderId="32" xfId="2" applyNumberFormat="1" applyFont="1" applyFill="1" applyBorder="1" applyAlignment="1">
      <alignment horizontal="center" vertical="top"/>
    </xf>
    <xf numFmtId="3" fontId="3" fillId="0" borderId="8" xfId="2" applyNumberFormat="1" applyFont="1" applyBorder="1" applyAlignment="1">
      <alignment horizontal="center" vertical="top"/>
    </xf>
    <xf numFmtId="3" fontId="4" fillId="0" borderId="28" xfId="2" applyNumberFormat="1" applyFont="1" applyFill="1" applyBorder="1" applyAlignment="1">
      <alignment horizontal="center" vertical="top"/>
    </xf>
    <xf numFmtId="0" fontId="4" fillId="0" borderId="28" xfId="2" applyFont="1" applyFill="1" applyBorder="1" applyAlignment="1">
      <alignment horizontal="center" vertical="top"/>
    </xf>
    <xf numFmtId="0" fontId="3" fillId="3" borderId="28" xfId="2" applyFont="1" applyFill="1" applyBorder="1" applyAlignment="1">
      <alignment horizontal="center" vertical="top"/>
    </xf>
    <xf numFmtId="0" fontId="3" fillId="3" borderId="17" xfId="2" applyFont="1" applyFill="1" applyBorder="1" applyAlignment="1">
      <alignment horizontal="center" vertical="top"/>
    </xf>
    <xf numFmtId="0" fontId="11" fillId="5" borderId="9" xfId="2" applyFont="1" applyFill="1" applyBorder="1" applyAlignment="1">
      <alignment horizontal="left" vertical="top" wrapText="1"/>
    </xf>
    <xf numFmtId="0" fontId="11" fillId="5" borderId="15" xfId="2" applyFont="1" applyFill="1" applyBorder="1" applyAlignment="1">
      <alignment horizontal="left" vertical="top" wrapText="1"/>
    </xf>
    <xf numFmtId="0" fontId="3" fillId="0" borderId="15" xfId="2" applyFont="1" applyBorder="1" applyAlignment="1">
      <alignment horizontal="left" vertical="top" wrapText="1"/>
    </xf>
    <xf numFmtId="0" fontId="3" fillId="3" borderId="16" xfId="2" applyFont="1" applyFill="1" applyBorder="1" applyAlignment="1">
      <alignment horizontal="center" vertical="top"/>
    </xf>
    <xf numFmtId="0" fontId="11" fillId="0" borderId="34" xfId="2" applyFont="1" applyBorder="1" applyAlignment="1">
      <alignment horizontal="left" vertical="top"/>
    </xf>
    <xf numFmtId="3" fontId="3" fillId="0" borderId="34" xfId="2" applyNumberFormat="1" applyFont="1" applyBorder="1" applyAlignment="1">
      <alignment horizontal="center" vertical="top"/>
    </xf>
    <xf numFmtId="0" fontId="3" fillId="0" borderId="34" xfId="2" applyFont="1" applyBorder="1" applyAlignment="1">
      <alignment horizontal="center" vertical="top"/>
    </xf>
    <xf numFmtId="0" fontId="3" fillId="6" borderId="9" xfId="2" applyFont="1" applyFill="1" applyBorder="1" applyAlignment="1">
      <alignment horizontal="left" vertical="top" wrapText="1"/>
    </xf>
    <xf numFmtId="0" fontId="3" fillId="6" borderId="17" xfId="2" applyFont="1" applyFill="1" applyBorder="1" applyAlignment="1">
      <alignment horizontal="left" vertical="top" wrapText="1"/>
    </xf>
    <xf numFmtId="0" fontId="10" fillId="7" borderId="21" xfId="2" applyFont="1" applyFill="1" applyBorder="1"/>
    <xf numFmtId="0" fontId="10" fillId="6" borderId="35" xfId="2" applyFont="1" applyFill="1" applyBorder="1"/>
    <xf numFmtId="0" fontId="3" fillId="3" borderId="36" xfId="2" applyFont="1" applyFill="1" applyBorder="1" applyAlignment="1">
      <alignment horizontal="center" vertical="top" wrapText="1"/>
    </xf>
    <xf numFmtId="4" fontId="11" fillId="8" borderId="35" xfId="2" applyNumberFormat="1" applyFont="1" applyFill="1" applyBorder="1" applyAlignment="1">
      <alignment horizontal="center" vertical="top"/>
    </xf>
    <xf numFmtId="4" fontId="3" fillId="3" borderId="37" xfId="2" applyNumberFormat="1" applyFont="1" applyFill="1" applyBorder="1" applyAlignment="1">
      <alignment horizontal="center" vertical="top"/>
    </xf>
    <xf numFmtId="4" fontId="3" fillId="3" borderId="18" xfId="2" applyNumberFormat="1" applyFont="1" applyFill="1" applyBorder="1" applyAlignment="1">
      <alignment horizontal="center" vertical="top"/>
    </xf>
    <xf numFmtId="4" fontId="3" fillId="3" borderId="32" xfId="2" applyNumberFormat="1" applyFont="1" applyFill="1" applyBorder="1" applyAlignment="1">
      <alignment horizontal="center" vertical="top"/>
    </xf>
    <xf numFmtId="4" fontId="3" fillId="3" borderId="38" xfId="2" applyNumberFormat="1" applyFont="1" applyFill="1" applyBorder="1" applyAlignment="1">
      <alignment horizontal="center" vertical="top"/>
    </xf>
    <xf numFmtId="4" fontId="3" fillId="3" borderId="39" xfId="2" applyNumberFormat="1" applyFont="1" applyFill="1" applyBorder="1" applyAlignment="1">
      <alignment horizontal="center" vertical="top"/>
    </xf>
    <xf numFmtId="4" fontId="7" fillId="3" borderId="40" xfId="0" applyNumberFormat="1" applyFont="1" applyFill="1" applyBorder="1" applyAlignment="1">
      <alignment horizontal="center" vertical="top"/>
    </xf>
    <xf numFmtId="4" fontId="11" fillId="8" borderId="21" xfId="2" applyNumberFormat="1" applyFont="1" applyFill="1" applyBorder="1" applyAlignment="1">
      <alignment horizontal="center" vertical="top"/>
    </xf>
    <xf numFmtId="0" fontId="3" fillId="0" borderId="33" xfId="2" applyFont="1" applyBorder="1" applyAlignment="1">
      <alignment horizontal="center" vertical="top"/>
    </xf>
    <xf numFmtId="0" fontId="3" fillId="0" borderId="9" xfId="0" applyFont="1" applyBorder="1" applyAlignment="1">
      <alignment horizontal="left" vertical="top" wrapText="1"/>
    </xf>
    <xf numFmtId="0" fontId="3" fillId="0" borderId="20" xfId="2" applyFont="1" applyBorder="1" applyAlignment="1">
      <alignment horizontal="center" vertical="center"/>
    </xf>
    <xf numFmtId="0" fontId="11" fillId="0" borderId="26" xfId="0" applyFont="1" applyBorder="1" applyAlignment="1">
      <alignment horizontal="left" vertical="top"/>
    </xf>
    <xf numFmtId="0" fontId="3" fillId="0" borderId="41" xfId="2" applyFont="1" applyBorder="1" applyAlignment="1">
      <alignment horizontal="center" vertical="top"/>
    </xf>
    <xf numFmtId="4" fontId="11" fillId="8" borderId="42" xfId="2" applyNumberFormat="1" applyFont="1" applyFill="1" applyBorder="1" applyAlignment="1">
      <alignment horizontal="center" vertical="top"/>
    </xf>
    <xf numFmtId="3" fontId="11" fillId="0" borderId="43" xfId="2" applyNumberFormat="1" applyFont="1" applyBorder="1" applyAlignment="1">
      <alignment horizontal="center" vertical="top"/>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11" fillId="0" borderId="30" xfId="0" applyFont="1" applyBorder="1" applyAlignment="1">
      <alignment horizontal="left" vertical="top"/>
    </xf>
    <xf numFmtId="0" fontId="4" fillId="0" borderId="33" xfId="2" applyFont="1" applyBorder="1" applyAlignment="1">
      <alignment horizontal="center" vertical="center"/>
    </xf>
    <xf numFmtId="0" fontId="11" fillId="5" borderId="26" xfId="2" applyFont="1" applyFill="1" applyBorder="1" applyAlignment="1">
      <alignment horizontal="left" vertical="top" wrapText="1"/>
    </xf>
    <xf numFmtId="4" fontId="3" fillId="3" borderId="44" xfId="2" applyNumberFormat="1" applyFont="1" applyFill="1" applyBorder="1" applyAlignment="1">
      <alignment horizontal="center" vertical="top"/>
    </xf>
    <xf numFmtId="0" fontId="11" fillId="6" borderId="15" xfId="2" applyNumberFormat="1" applyFont="1" applyFill="1" applyBorder="1" applyAlignment="1">
      <alignment horizontal="left" vertical="top" wrapText="1"/>
    </xf>
    <xf numFmtId="3" fontId="3" fillId="9" borderId="9" xfId="2" applyNumberFormat="1" applyFont="1" applyFill="1" applyBorder="1" applyAlignment="1">
      <alignment horizontal="center" vertical="top"/>
    </xf>
    <xf numFmtId="0" fontId="3" fillId="9" borderId="9" xfId="2" applyFont="1" applyFill="1" applyBorder="1" applyAlignment="1">
      <alignment horizontal="center" vertical="top"/>
    </xf>
    <xf numFmtId="4" fontId="19" fillId="9" borderId="18" xfId="2" applyNumberFormat="1" applyFont="1" applyFill="1" applyBorder="1" applyAlignment="1">
      <alignment horizontal="center" vertical="top"/>
    </xf>
    <xf numFmtId="3" fontId="25" fillId="0" borderId="0" xfId="2" applyNumberFormat="1" applyFont="1" applyBorder="1" applyAlignment="1">
      <alignment horizontal="right" vertical="center"/>
    </xf>
    <xf numFmtId="3" fontId="25" fillId="0" borderId="0" xfId="2" applyNumberFormat="1" applyFont="1" applyFill="1" applyBorder="1" applyAlignment="1">
      <alignment horizontal="center"/>
    </xf>
    <xf numFmtId="3" fontId="25" fillId="0" borderId="0" xfId="2" applyNumberFormat="1" applyFont="1" applyFill="1" applyBorder="1" applyAlignment="1">
      <alignment horizontal="right" vertical="center"/>
    </xf>
    <xf numFmtId="3" fontId="26" fillId="8" borderId="0" xfId="2" applyNumberFormat="1" applyFont="1" applyFill="1" applyBorder="1" applyAlignment="1">
      <alignment horizontal="right" vertical="center"/>
    </xf>
    <xf numFmtId="0" fontId="25" fillId="0" borderId="0" xfId="2" applyFont="1" applyFill="1" applyBorder="1" applyAlignment="1">
      <alignment horizontal="center" vertical="center"/>
    </xf>
    <xf numFmtId="0" fontId="25" fillId="0" borderId="0" xfId="2"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3" fontId="25" fillId="0" borderId="0" xfId="2" applyNumberFormat="1" applyFont="1" applyFill="1" applyBorder="1" applyAlignment="1">
      <alignment horizontal="center" vertical="center"/>
    </xf>
    <xf numFmtId="0" fontId="25" fillId="0" borderId="0" xfId="2" applyFont="1" applyFill="1" applyBorder="1" applyAlignment="1">
      <alignment horizontal="center" vertical="top"/>
    </xf>
    <xf numFmtId="0" fontId="25" fillId="0" borderId="0" xfId="2" applyFont="1" applyFill="1" applyBorder="1" applyAlignment="1">
      <alignment horizontal="left" vertical="top" wrapText="1"/>
    </xf>
    <xf numFmtId="0" fontId="25" fillId="0" borderId="0" xfId="2" applyFont="1" applyFill="1" applyBorder="1" applyAlignment="1">
      <alignment horizontal="right" vertical="center" wrapText="1"/>
    </xf>
    <xf numFmtId="9" fontId="3" fillId="0" borderId="0" xfId="0" applyNumberFormat="1" applyFont="1" applyBorder="1"/>
    <xf numFmtId="0" fontId="25" fillId="0" borderId="0" xfId="0" applyFont="1" applyFill="1" applyBorder="1" applyAlignment="1">
      <alignment horizontal="left" vertical="top" wrapText="1"/>
    </xf>
    <xf numFmtId="0" fontId="26" fillId="0" borderId="0" xfId="2" applyFont="1" applyFill="1" applyBorder="1" applyAlignment="1">
      <alignment horizontal="left" vertical="top" wrapText="1"/>
    </xf>
    <xf numFmtId="3" fontId="25" fillId="0" borderId="0" xfId="2" applyNumberFormat="1" applyFont="1" applyFill="1" applyBorder="1" applyAlignment="1">
      <alignment horizontal="center" vertical="center" wrapText="1"/>
    </xf>
    <xf numFmtId="0" fontId="26" fillId="8" borderId="0" xfId="2" applyFont="1" applyFill="1" applyBorder="1" applyAlignment="1">
      <alignment horizontal="center" vertical="top"/>
    </xf>
    <xf numFmtId="0" fontId="27" fillId="8" borderId="0" xfId="2" applyFont="1" applyFill="1" applyBorder="1" applyAlignment="1">
      <alignment horizontal="left" vertical="top"/>
    </xf>
    <xf numFmtId="3" fontId="26" fillId="8" borderId="0" xfId="2" applyNumberFormat="1" applyFont="1" applyFill="1" applyBorder="1" applyAlignment="1">
      <alignment horizontal="center" vertical="center"/>
    </xf>
    <xf numFmtId="0" fontId="26" fillId="8" borderId="0" xfId="2" applyFont="1" applyFill="1" applyBorder="1" applyAlignment="1">
      <alignment horizontal="center" vertical="center"/>
    </xf>
    <xf numFmtId="0" fontId="26" fillId="8" borderId="0" xfId="2" applyFont="1" applyFill="1" applyBorder="1" applyAlignment="1">
      <alignment horizontal="right" vertical="center"/>
    </xf>
    <xf numFmtId="0" fontId="27" fillId="0" borderId="0" xfId="2" applyFont="1" applyFill="1" applyBorder="1" applyAlignment="1">
      <alignment horizontal="left" vertical="top"/>
    </xf>
    <xf numFmtId="0" fontId="25" fillId="0" borderId="0" xfId="2" applyFont="1" applyFill="1" applyBorder="1" applyAlignment="1">
      <alignment horizontal="right" vertical="center"/>
    </xf>
    <xf numFmtId="0" fontId="27" fillId="8" borderId="0" xfId="0" applyFont="1" applyFill="1" applyBorder="1" applyAlignment="1">
      <alignment horizontal="left" vertical="top"/>
    </xf>
    <xf numFmtId="0" fontId="27" fillId="0" borderId="0" xfId="2" applyFont="1" applyFill="1" applyBorder="1" applyAlignment="1">
      <alignment horizontal="left" vertical="top" wrapText="1"/>
    </xf>
    <xf numFmtId="0" fontId="27" fillId="0" borderId="0" xfId="2" applyNumberFormat="1" applyFont="1" applyFill="1" applyBorder="1" applyAlignment="1">
      <alignment horizontal="left" vertical="top" wrapText="1"/>
    </xf>
    <xf numFmtId="0" fontId="25" fillId="0" borderId="0" xfId="2" applyFont="1" applyFill="1" applyBorder="1" applyAlignment="1">
      <alignment horizontal="left" vertical="top"/>
    </xf>
    <xf numFmtId="0" fontId="25" fillId="0" borderId="0" xfId="2" applyFont="1" applyFill="1" applyBorder="1" applyAlignment="1">
      <alignment vertical="top" wrapText="1"/>
    </xf>
    <xf numFmtId="0" fontId="25" fillId="0" borderId="0" xfId="0" applyFont="1" applyFill="1" applyBorder="1" applyAlignment="1">
      <alignment horizontal="center" vertical="center"/>
    </xf>
    <xf numFmtId="0" fontId="25" fillId="0" borderId="0" xfId="0" applyFont="1" applyFill="1" applyBorder="1" applyAlignment="1">
      <alignment horizontal="right" vertical="center"/>
    </xf>
    <xf numFmtId="0" fontId="25" fillId="0" borderId="0" xfId="2" applyFont="1" applyBorder="1"/>
    <xf numFmtId="0" fontId="25" fillId="0" borderId="0" xfId="2" applyFont="1" applyBorder="1" applyAlignment="1">
      <alignment horizontal="right" vertical="center"/>
    </xf>
    <xf numFmtId="3" fontId="26" fillId="0" borderId="0" xfId="2" applyNumberFormat="1" applyFont="1" applyBorder="1" applyAlignment="1">
      <alignment horizontal="right" vertical="center"/>
    </xf>
    <xf numFmtId="3" fontId="27" fillId="8" borderId="0" xfId="2" applyNumberFormat="1" applyFont="1" applyFill="1" applyBorder="1" applyAlignment="1">
      <alignment horizontal="right" vertical="center"/>
    </xf>
    <xf numFmtId="3" fontId="25" fillId="0" borderId="0" xfId="0" applyNumberFormat="1" applyFont="1" applyFill="1" applyBorder="1" applyAlignment="1">
      <alignment horizontal="right" vertical="center"/>
    </xf>
    <xf numFmtId="0" fontId="26" fillId="10" borderId="0" xfId="2" applyFont="1" applyFill="1" applyBorder="1" applyAlignment="1">
      <alignment horizontal="center" vertical="center"/>
    </xf>
    <xf numFmtId="0" fontId="27" fillId="10" borderId="0" xfId="2" applyFont="1" applyFill="1" applyBorder="1" applyAlignment="1">
      <alignment horizontal="left" vertical="center" wrapText="1"/>
    </xf>
    <xf numFmtId="0" fontId="25" fillId="10" borderId="0" xfId="2" applyFont="1" applyFill="1" applyBorder="1" applyAlignment="1" applyProtection="1">
      <alignment horizontal="center" vertical="center" wrapText="1"/>
      <protection locked="0"/>
    </xf>
    <xf numFmtId="0" fontId="25" fillId="10" borderId="0" xfId="2" applyFont="1" applyFill="1" applyBorder="1" applyAlignment="1">
      <alignment horizontal="center" vertical="center"/>
    </xf>
    <xf numFmtId="0" fontId="25" fillId="10" borderId="0" xfId="2" applyFont="1" applyFill="1" applyBorder="1" applyAlignment="1">
      <alignment horizontal="center" vertical="center" wrapText="1"/>
    </xf>
    <xf numFmtId="3" fontId="25" fillId="10" borderId="0" xfId="2" applyNumberFormat="1" applyFont="1" applyFill="1" applyBorder="1" applyAlignment="1">
      <alignment horizontal="center" vertical="center"/>
    </xf>
    <xf numFmtId="3" fontId="25" fillId="10" borderId="0" xfId="2" applyNumberFormat="1" applyFont="1" applyFill="1" applyBorder="1" applyAlignment="1">
      <alignment horizontal="right"/>
    </xf>
    <xf numFmtId="0" fontId="27" fillId="10" borderId="0" xfId="2" applyFont="1" applyFill="1" applyBorder="1" applyAlignment="1">
      <alignment horizontal="left" vertical="top"/>
    </xf>
    <xf numFmtId="0" fontId="25" fillId="10" borderId="0" xfId="2" applyFont="1" applyFill="1" applyBorder="1" applyAlignment="1">
      <alignment horizontal="right" vertical="center"/>
    </xf>
    <xf numFmtId="3" fontId="25" fillId="10" borderId="0" xfId="2" applyNumberFormat="1" applyFont="1" applyFill="1" applyBorder="1" applyAlignment="1">
      <alignment horizontal="right" vertical="center"/>
    </xf>
    <xf numFmtId="3" fontId="27" fillId="10" borderId="0" xfId="2" applyNumberFormat="1" applyFont="1" applyFill="1" applyBorder="1" applyAlignment="1">
      <alignment horizontal="right" vertical="center"/>
    </xf>
    <xf numFmtId="0" fontId="10" fillId="0" borderId="0" xfId="2" applyFont="1" applyAlignment="1">
      <alignment vertical="top" wrapText="1"/>
    </xf>
    <xf numFmtId="0" fontId="5" fillId="6" borderId="0" xfId="2" applyFont="1" applyFill="1" applyAlignment="1">
      <alignment wrapText="1"/>
    </xf>
    <xf numFmtId="0" fontId="0" fillId="6" borderId="0" xfId="0" applyFill="1" applyAlignment="1">
      <alignment wrapText="1"/>
    </xf>
    <xf numFmtId="0" fontId="10" fillId="0" borderId="5" xfId="2" applyFont="1" applyBorder="1" applyAlignment="1"/>
    <xf numFmtId="0" fontId="0" fillId="0" borderId="25" xfId="0" applyBorder="1" applyAlignment="1"/>
    <xf numFmtId="0" fontId="0" fillId="0" borderId="50" xfId="0" applyBorder="1" applyAlignment="1"/>
    <xf numFmtId="0" fontId="3" fillId="3" borderId="16" xfId="2" applyFont="1" applyFill="1" applyBorder="1" applyAlignment="1">
      <alignment horizontal="center" vertical="top"/>
    </xf>
    <xf numFmtId="0" fontId="3" fillId="3" borderId="15" xfId="2" applyFont="1" applyFill="1" applyBorder="1" applyAlignment="1">
      <alignment horizontal="center" vertical="top"/>
    </xf>
    <xf numFmtId="0" fontId="15" fillId="7" borderId="0" xfId="2" applyFont="1" applyFill="1" applyAlignment="1">
      <alignment vertical="top" wrapText="1"/>
    </xf>
    <xf numFmtId="0" fontId="10" fillId="0" borderId="0" xfId="2" applyFont="1" applyAlignment="1">
      <alignment vertical="top" wrapText="1"/>
    </xf>
    <xf numFmtId="0" fontId="3" fillId="0" borderId="33" xfId="2" applyFont="1" applyBorder="1" applyAlignment="1">
      <alignment horizontal="center" vertical="center"/>
    </xf>
    <xf numFmtId="0" fontId="3" fillId="0" borderId="12" xfId="2" applyFont="1" applyBorder="1" applyAlignment="1">
      <alignment horizontal="center" vertical="center"/>
    </xf>
    <xf numFmtId="0" fontId="10" fillId="0" borderId="51" xfId="2" applyFont="1" applyBorder="1" applyAlignment="1">
      <alignment wrapText="1"/>
    </xf>
    <xf numFmtId="0" fontId="0" fillId="0" borderId="4" xfId="0" applyBorder="1" applyAlignment="1">
      <alignment wrapText="1"/>
    </xf>
    <xf numFmtId="0" fontId="0" fillId="0" borderId="40" xfId="0" applyBorder="1" applyAlignment="1">
      <alignment wrapText="1"/>
    </xf>
    <xf numFmtId="0" fontId="28" fillId="0" borderId="0" xfId="0" applyFont="1" applyBorder="1" applyAlignment="1">
      <alignment horizontal="center" vertical="top" wrapText="1"/>
    </xf>
    <xf numFmtId="0" fontId="4" fillId="0" borderId="0" xfId="0" applyFont="1" applyBorder="1" applyAlignment="1">
      <alignment vertical="top" wrapText="1"/>
    </xf>
    <xf numFmtId="0" fontId="4" fillId="0" borderId="2" xfId="0" applyFont="1" applyBorder="1" applyAlignment="1">
      <alignment vertical="top" wrapText="1"/>
    </xf>
    <xf numFmtId="0" fontId="9" fillId="3" borderId="0" xfId="0" applyFont="1" applyFill="1" applyAlignment="1">
      <alignment horizontal="justify" wrapText="1"/>
    </xf>
    <xf numFmtId="0" fontId="3" fillId="3" borderId="0" xfId="0" applyFont="1" applyFill="1" applyAlignment="1">
      <alignment wrapText="1"/>
    </xf>
    <xf numFmtId="0" fontId="5" fillId="0" borderId="0" xfId="2" applyFont="1" applyAlignment="1">
      <alignment vertical="top" wrapText="1"/>
    </xf>
    <xf numFmtId="0" fontId="7" fillId="0" borderId="0" xfId="0" applyFont="1" applyAlignment="1">
      <alignment vertical="top" wrapText="1"/>
    </xf>
    <xf numFmtId="0" fontId="7" fillId="0" borderId="4" xfId="0" applyFont="1" applyBorder="1" applyAlignment="1">
      <alignment vertical="top" wrapText="1"/>
    </xf>
    <xf numFmtId="3" fontId="3" fillId="0" borderId="16" xfId="2" applyNumberFormat="1" applyFont="1" applyBorder="1" applyAlignment="1">
      <alignment horizontal="center" vertical="top"/>
    </xf>
    <xf numFmtId="3" fontId="3" fillId="0" borderId="15" xfId="2" applyNumberFormat="1" applyFont="1" applyBorder="1" applyAlignment="1">
      <alignment horizontal="center" vertical="top"/>
    </xf>
    <xf numFmtId="0" fontId="3" fillId="0" borderId="16" xfId="2" applyFont="1" applyBorder="1" applyAlignment="1">
      <alignment horizontal="center" vertical="top"/>
    </xf>
    <xf numFmtId="0" fontId="3" fillId="0" borderId="15" xfId="2" applyFont="1" applyBorder="1" applyAlignment="1">
      <alignment horizontal="center" vertical="top"/>
    </xf>
    <xf numFmtId="4" fontId="3" fillId="3" borderId="45" xfId="2" applyNumberFormat="1" applyFont="1" applyFill="1" applyBorder="1" applyAlignment="1">
      <alignment horizontal="center" vertical="top"/>
    </xf>
    <xf numFmtId="4" fontId="3" fillId="3" borderId="18" xfId="2" applyNumberFormat="1" applyFont="1" applyFill="1" applyBorder="1" applyAlignment="1">
      <alignment horizontal="center" vertical="top"/>
    </xf>
    <xf numFmtId="3" fontId="3" fillId="11" borderId="16" xfId="2" applyNumberFormat="1" applyFont="1" applyFill="1" applyBorder="1" applyAlignment="1">
      <alignment horizontal="center" vertical="top"/>
    </xf>
    <xf numFmtId="3" fontId="3" fillId="11" borderId="15" xfId="2" applyNumberFormat="1" applyFont="1" applyFill="1" applyBorder="1" applyAlignment="1">
      <alignment horizontal="center" vertical="top"/>
    </xf>
    <xf numFmtId="0" fontId="3" fillId="11" borderId="16" xfId="2" applyFont="1" applyFill="1" applyBorder="1" applyAlignment="1">
      <alignment horizontal="left" vertical="top" wrapText="1"/>
    </xf>
    <xf numFmtId="0" fontId="3" fillId="11" borderId="15" xfId="2" applyFont="1" applyFill="1" applyBorder="1" applyAlignment="1">
      <alignment horizontal="left" vertical="top" wrapText="1"/>
    </xf>
    <xf numFmtId="0" fontId="3" fillId="11" borderId="16" xfId="2" applyFont="1" applyFill="1" applyBorder="1" applyAlignment="1">
      <alignment horizontal="center" vertical="top"/>
    </xf>
    <xf numFmtId="0" fontId="3" fillId="11" borderId="15" xfId="2" applyFont="1" applyFill="1" applyBorder="1" applyAlignment="1">
      <alignment horizontal="center" vertical="top"/>
    </xf>
    <xf numFmtId="188" fontId="5" fillId="0" borderId="0" xfId="2" applyNumberFormat="1" applyFont="1" applyBorder="1" applyAlignment="1">
      <alignment horizontal="right"/>
    </xf>
    <xf numFmtId="193" fontId="13" fillId="2" borderId="2" xfId="1" applyNumberFormat="1" applyFont="1" applyBorder="1" applyAlignment="1">
      <alignment horizontal="right"/>
    </xf>
    <xf numFmtId="193" fontId="13" fillId="2" borderId="46" xfId="1" applyNumberFormat="1" applyFont="1" applyBorder="1" applyAlignment="1">
      <alignment horizontal="right"/>
    </xf>
    <xf numFmtId="193" fontId="13" fillId="2" borderId="3" xfId="1" applyNumberFormat="1" applyFont="1" applyBorder="1" applyAlignment="1">
      <alignment horizontal="right"/>
    </xf>
    <xf numFmtId="193" fontId="13" fillId="2" borderId="47" xfId="1" applyNumberFormat="1" applyFont="1" applyBorder="1" applyAlignment="1">
      <alignment horizontal="right"/>
    </xf>
    <xf numFmtId="193" fontId="13" fillId="2" borderId="48" xfId="1" applyNumberFormat="1" applyFont="1" applyBorder="1" applyAlignment="1">
      <alignment horizontal="right"/>
    </xf>
    <xf numFmtId="193" fontId="13" fillId="2" borderId="49" xfId="1" applyNumberFormat="1" applyFont="1" applyBorder="1" applyAlignment="1">
      <alignment horizontal="right"/>
    </xf>
    <xf numFmtId="0" fontId="3" fillId="0" borderId="16" xfId="2" applyFont="1" applyBorder="1" applyAlignment="1">
      <alignment horizontal="left" vertical="top" wrapText="1"/>
    </xf>
    <xf numFmtId="0" fontId="3" fillId="0" borderId="15" xfId="2" applyFont="1" applyBorder="1" applyAlignment="1">
      <alignment horizontal="left" vertical="top" wrapText="1"/>
    </xf>
    <xf numFmtId="0" fontId="15" fillId="0" borderId="0" xfId="2" applyFont="1"/>
    <xf numFmtId="0" fontId="25" fillId="0" borderId="0" xfId="0" applyFont="1" applyFill="1" applyBorder="1" applyAlignment="1">
      <alignment horizontal="center" vertical="top"/>
    </xf>
  </cellXfs>
  <cellStyles count="3">
    <cellStyle name="Good" xfId="1" builtinId="26"/>
    <cellStyle name="Normal" xfId="0" builtinId="0"/>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
  <sheetViews>
    <sheetView topLeftCell="A37" zoomScale="120" zoomScaleNormal="120" workbookViewId="0">
      <selection activeCell="B54" sqref="B54:G63"/>
    </sheetView>
  </sheetViews>
  <sheetFormatPr defaultColWidth="9.1796875" defaultRowHeight="13" x14ac:dyDescent="0.3"/>
  <cols>
    <col min="1" max="1" width="2.26953125" style="11" customWidth="1"/>
    <col min="2" max="2" width="6.1796875" style="11" customWidth="1"/>
    <col min="3" max="3" width="41.54296875" style="11" customWidth="1"/>
    <col min="4" max="4" width="6.54296875" style="11" customWidth="1"/>
    <col min="5" max="5" width="7" style="11" customWidth="1"/>
    <col min="6" max="6" width="8" style="11" customWidth="1"/>
    <col min="7" max="7" width="9.81640625" style="11" bestFit="1" customWidth="1"/>
    <col min="8" max="8" width="3.54296875" style="11" customWidth="1"/>
    <col min="9" max="16384" width="9.1796875" style="11"/>
  </cols>
  <sheetData>
    <row r="1" spans="1:9" ht="14.5" thickBot="1" x14ac:dyDescent="0.35">
      <c r="A1" s="69"/>
      <c r="B1" s="69"/>
      <c r="C1" s="69"/>
      <c r="D1" s="69"/>
      <c r="E1" s="69"/>
      <c r="F1" s="70" t="s">
        <v>10</v>
      </c>
      <c r="G1" s="69"/>
      <c r="H1" s="69"/>
    </row>
    <row r="2" spans="1:9" ht="14" x14ac:dyDescent="0.3">
      <c r="A2" s="69"/>
      <c r="B2" s="218" t="s">
        <v>70</v>
      </c>
      <c r="C2" s="219"/>
      <c r="D2" s="219"/>
      <c r="E2" s="219"/>
      <c r="F2" s="219"/>
      <c r="G2" s="219"/>
      <c r="H2" s="219"/>
    </row>
    <row r="3" spans="1:9" ht="14" x14ac:dyDescent="0.3">
      <c r="A3" s="69"/>
      <c r="B3" s="219"/>
      <c r="C3" s="219"/>
      <c r="D3" s="219"/>
      <c r="E3" s="219"/>
      <c r="F3" s="219"/>
      <c r="G3" s="219"/>
      <c r="H3" s="219"/>
    </row>
    <row r="4" spans="1:9" ht="0.75" customHeight="1" x14ac:dyDescent="0.3">
      <c r="A4" s="69"/>
      <c r="B4" s="220"/>
      <c r="C4" s="220"/>
      <c r="D4" s="220"/>
      <c r="E4" s="220"/>
      <c r="F4" s="220"/>
      <c r="G4" s="220"/>
      <c r="H4" s="220"/>
    </row>
    <row r="5" spans="1:9" ht="15" x14ac:dyDescent="0.3">
      <c r="A5" s="69"/>
      <c r="B5" s="69"/>
      <c r="C5" s="95" t="s">
        <v>43</v>
      </c>
      <c r="D5" s="69"/>
      <c r="E5" s="69"/>
      <c r="F5" s="96" t="s">
        <v>39</v>
      </c>
      <c r="G5" s="69"/>
      <c r="H5" s="69"/>
    </row>
    <row r="6" spans="1:9" ht="33.75" customHeight="1" x14ac:dyDescent="0.35">
      <c r="A6" s="1"/>
      <c r="B6" s="13"/>
      <c r="C6" s="221" t="s">
        <v>42</v>
      </c>
      <c r="D6" s="222"/>
      <c r="E6" s="222"/>
      <c r="F6" s="222"/>
      <c r="G6" s="222"/>
      <c r="H6" s="69"/>
    </row>
    <row r="7" spans="1:9" ht="49.5" customHeight="1" x14ac:dyDescent="0.35">
      <c r="A7" s="1"/>
      <c r="B7" s="13"/>
      <c r="C7" s="204" t="s">
        <v>54</v>
      </c>
      <c r="D7" s="205"/>
      <c r="E7" s="205"/>
      <c r="F7" s="205"/>
      <c r="G7" s="205"/>
      <c r="H7" s="69"/>
    </row>
    <row r="8" spans="1:9" ht="14" x14ac:dyDescent="0.3">
      <c r="A8" s="1"/>
      <c r="B8" s="223" t="s">
        <v>26</v>
      </c>
      <c r="C8" s="224"/>
      <c r="D8" s="224"/>
      <c r="E8" s="224"/>
      <c r="F8" s="224"/>
      <c r="G8" s="224"/>
      <c r="H8" s="69"/>
    </row>
    <row r="9" spans="1:9" ht="9.75" customHeight="1" thickBot="1" x14ac:dyDescent="0.35">
      <c r="A9" s="1"/>
      <c r="B9" s="225"/>
      <c r="C9" s="225"/>
      <c r="D9" s="225"/>
      <c r="E9" s="225"/>
      <c r="F9" s="225"/>
      <c r="G9" s="225"/>
      <c r="H9" s="1"/>
    </row>
    <row r="10" spans="1:9" ht="26.5" thickBot="1" x14ac:dyDescent="0.35">
      <c r="A10" s="1"/>
      <c r="B10" s="14" t="s">
        <v>0</v>
      </c>
      <c r="C10" s="15" t="s">
        <v>1</v>
      </c>
      <c r="D10" s="16" t="s">
        <v>2</v>
      </c>
      <c r="E10" s="17" t="s">
        <v>3</v>
      </c>
      <c r="F10" s="18" t="s">
        <v>4</v>
      </c>
      <c r="G10" s="19" t="s">
        <v>5</v>
      </c>
      <c r="H10" s="20"/>
    </row>
    <row r="11" spans="1:9" ht="48.75" customHeight="1" thickBot="1" x14ac:dyDescent="0.35">
      <c r="A11" s="1"/>
      <c r="B11" s="85" t="s">
        <v>14</v>
      </c>
      <c r="C11" s="89" t="s">
        <v>53</v>
      </c>
      <c r="D11" s="86"/>
      <c r="E11" s="17"/>
      <c r="F11" s="87"/>
      <c r="G11" s="88"/>
      <c r="H11" s="22"/>
    </row>
    <row r="12" spans="1:9" ht="76.5" customHeight="1" thickBot="1" x14ac:dyDescent="0.35">
      <c r="A12" s="1"/>
      <c r="B12" s="110">
        <v>1</v>
      </c>
      <c r="C12" s="105" t="s">
        <v>67</v>
      </c>
      <c r="D12" s="21" t="s">
        <v>27</v>
      </c>
      <c r="E12" s="49">
        <v>825</v>
      </c>
      <c r="F12" s="111">
        <v>75</v>
      </c>
      <c r="G12" s="134">
        <f t="shared" ref="G12:G21" si="0">SUM(E12*F12)</f>
        <v>61875</v>
      </c>
      <c r="H12" s="22"/>
      <c r="I12" s="67"/>
    </row>
    <row r="13" spans="1:9" ht="27.75" customHeight="1" x14ac:dyDescent="0.3">
      <c r="A13" s="1"/>
      <c r="B13" s="61">
        <v>2</v>
      </c>
      <c r="C13" s="123" t="s">
        <v>55</v>
      </c>
      <c r="D13" s="71" t="s">
        <v>27</v>
      </c>
      <c r="E13" s="50">
        <v>131</v>
      </c>
      <c r="F13" s="51">
        <v>45</v>
      </c>
      <c r="G13" s="134">
        <f t="shared" si="0"/>
        <v>5895</v>
      </c>
      <c r="H13" s="22"/>
      <c r="I13" s="67"/>
    </row>
    <row r="14" spans="1:9" ht="52.5" customHeight="1" x14ac:dyDescent="0.3">
      <c r="A14" s="1"/>
      <c r="B14" s="94">
        <v>3</v>
      </c>
      <c r="C14" s="97" t="s">
        <v>64</v>
      </c>
      <c r="D14" s="71" t="s">
        <v>27</v>
      </c>
      <c r="E14" s="98">
        <v>103</v>
      </c>
      <c r="F14" s="51">
        <v>65</v>
      </c>
      <c r="G14" s="135">
        <f t="shared" si="0"/>
        <v>6695</v>
      </c>
      <c r="H14" s="22"/>
      <c r="I14" s="67"/>
    </row>
    <row r="15" spans="1:9" ht="30" customHeight="1" x14ac:dyDescent="0.3">
      <c r="A15" s="1"/>
      <c r="B15" s="94">
        <v>4</v>
      </c>
      <c r="C15" s="97" t="s">
        <v>41</v>
      </c>
      <c r="D15" s="71" t="s">
        <v>28</v>
      </c>
      <c r="E15" s="98">
        <v>2</v>
      </c>
      <c r="F15" s="51">
        <v>800</v>
      </c>
      <c r="G15" s="135">
        <f t="shared" si="0"/>
        <v>1600</v>
      </c>
      <c r="H15" s="22"/>
      <c r="I15" s="67"/>
    </row>
    <row r="16" spans="1:9" ht="48.75" customHeight="1" x14ac:dyDescent="0.3">
      <c r="A16" s="69"/>
      <c r="B16" s="94">
        <v>5</v>
      </c>
      <c r="C16" s="90" t="s">
        <v>50</v>
      </c>
      <c r="D16" s="82" t="s">
        <v>27</v>
      </c>
      <c r="E16" s="83">
        <v>24</v>
      </c>
      <c r="F16" s="51">
        <v>55</v>
      </c>
      <c r="G16" s="135">
        <f t="shared" si="0"/>
        <v>1320</v>
      </c>
      <c r="H16" s="12"/>
    </row>
    <row r="17" spans="1:8" ht="53.25" customHeight="1" x14ac:dyDescent="0.3">
      <c r="A17" s="69"/>
      <c r="B17" s="94">
        <v>6</v>
      </c>
      <c r="C17" s="90" t="s">
        <v>56</v>
      </c>
      <c r="D17" s="82" t="s">
        <v>28</v>
      </c>
      <c r="E17" s="83">
        <v>38</v>
      </c>
      <c r="F17" s="51">
        <v>150</v>
      </c>
      <c r="G17" s="135">
        <f t="shared" si="0"/>
        <v>5700</v>
      </c>
      <c r="H17" s="12"/>
    </row>
    <row r="18" spans="1:8" ht="37.5" customHeight="1" x14ac:dyDescent="0.3">
      <c r="A18" s="69"/>
      <c r="B18" s="61">
        <v>7</v>
      </c>
      <c r="C18" s="90" t="s">
        <v>44</v>
      </c>
      <c r="D18" s="82" t="s">
        <v>29</v>
      </c>
      <c r="E18" s="83">
        <v>1</v>
      </c>
      <c r="F18" s="51">
        <v>2500</v>
      </c>
      <c r="G18" s="135">
        <f t="shared" si="0"/>
        <v>2500</v>
      </c>
      <c r="H18" s="12"/>
    </row>
    <row r="19" spans="1:8" ht="42" customHeight="1" x14ac:dyDescent="0.3">
      <c r="A19" s="69"/>
      <c r="B19" s="62">
        <v>8</v>
      </c>
      <c r="C19" s="113" t="s">
        <v>45</v>
      </c>
      <c r="D19" s="114" t="s">
        <v>28</v>
      </c>
      <c r="E19" s="83">
        <v>4</v>
      </c>
      <c r="F19" s="51">
        <v>1000</v>
      </c>
      <c r="G19" s="135">
        <f t="shared" si="0"/>
        <v>4000</v>
      </c>
      <c r="H19" s="12"/>
    </row>
    <row r="20" spans="1:8" ht="14" x14ac:dyDescent="0.3">
      <c r="A20" s="69"/>
      <c r="B20" s="141">
        <v>9</v>
      </c>
      <c r="C20" s="73" t="s">
        <v>36</v>
      </c>
      <c r="D20" s="53" t="s">
        <v>29</v>
      </c>
      <c r="E20" s="54">
        <v>1</v>
      </c>
      <c r="F20" s="132">
        <v>250</v>
      </c>
      <c r="G20" s="137">
        <f t="shared" si="0"/>
        <v>250</v>
      </c>
      <c r="H20" s="12"/>
    </row>
    <row r="21" spans="1:8" ht="14" x14ac:dyDescent="0.3">
      <c r="A21" s="69"/>
      <c r="B21" s="62">
        <v>10</v>
      </c>
      <c r="C21" s="142" t="s">
        <v>51</v>
      </c>
      <c r="D21" s="25" t="s">
        <v>29</v>
      </c>
      <c r="E21" s="23">
        <v>1</v>
      </c>
      <c r="F21" s="104">
        <v>1500</v>
      </c>
      <c r="G21" s="136">
        <f t="shared" si="0"/>
        <v>1500</v>
      </c>
      <c r="H21" s="12"/>
    </row>
    <row r="22" spans="1:8" ht="14.5" thickBot="1" x14ac:dyDescent="0.35">
      <c r="A22" s="69"/>
      <c r="B22" s="106"/>
      <c r="C22" s="107" t="s">
        <v>16</v>
      </c>
      <c r="D22" s="108"/>
      <c r="E22" s="109"/>
      <c r="F22" s="81"/>
      <c r="G22" s="133">
        <f>SUM(G12:G21)</f>
        <v>91335</v>
      </c>
      <c r="H22" s="12"/>
    </row>
    <row r="23" spans="1:8" ht="13.5" thickBot="1" x14ac:dyDescent="0.35">
      <c r="A23" s="1"/>
      <c r="B23" s="84"/>
      <c r="C23" s="102"/>
      <c r="D23" s="99"/>
      <c r="E23" s="100"/>
      <c r="F23" s="100"/>
      <c r="G23" s="115"/>
      <c r="H23" s="12"/>
    </row>
    <row r="24" spans="1:8" ht="15.75" customHeight="1" thickBot="1" x14ac:dyDescent="0.35">
      <c r="A24" s="1"/>
      <c r="B24" s="85" t="s">
        <v>15</v>
      </c>
      <c r="C24" s="63" t="s">
        <v>65</v>
      </c>
      <c r="D24" s="64"/>
      <c r="E24" s="65"/>
      <c r="F24" s="65"/>
      <c r="G24" s="116"/>
      <c r="H24" s="12"/>
    </row>
    <row r="25" spans="1:8" ht="65.25" customHeight="1" x14ac:dyDescent="0.3">
      <c r="A25" s="1"/>
      <c r="B25" s="110">
        <v>1</v>
      </c>
      <c r="C25" s="105" t="s">
        <v>46</v>
      </c>
      <c r="D25" s="117" t="s">
        <v>27</v>
      </c>
      <c r="E25" s="118">
        <v>112</v>
      </c>
      <c r="F25" s="119">
        <v>75</v>
      </c>
      <c r="G25" s="134">
        <f>SUM(E25*F25)</f>
        <v>8400</v>
      </c>
      <c r="H25" s="12"/>
    </row>
    <row r="26" spans="1:8" ht="56.25" customHeight="1" x14ac:dyDescent="0.3">
      <c r="A26" s="1"/>
      <c r="B26" s="44" t="s">
        <v>25</v>
      </c>
      <c r="C26" s="97" t="s">
        <v>40</v>
      </c>
      <c r="D26" s="25" t="s">
        <v>27</v>
      </c>
      <c r="E26" s="23">
        <v>8</v>
      </c>
      <c r="F26" s="80">
        <v>60</v>
      </c>
      <c r="G26" s="135">
        <f t="shared" ref="G26:G29" si="1">SUM(E26*F26)</f>
        <v>480</v>
      </c>
      <c r="H26" s="12"/>
    </row>
    <row r="27" spans="1:8" ht="42" customHeight="1" x14ac:dyDescent="0.3">
      <c r="A27" s="1"/>
      <c r="B27" s="44">
        <v>3</v>
      </c>
      <c r="C27" s="90" t="s">
        <v>49</v>
      </c>
      <c r="D27" s="82" t="s">
        <v>21</v>
      </c>
      <c r="E27" s="83">
        <v>1</v>
      </c>
      <c r="F27" s="80">
        <v>850</v>
      </c>
      <c r="G27" s="135">
        <f t="shared" si="1"/>
        <v>850</v>
      </c>
      <c r="H27" s="12"/>
    </row>
    <row r="28" spans="1:8" ht="104" x14ac:dyDescent="0.3">
      <c r="A28" s="1"/>
      <c r="B28" s="44">
        <v>4</v>
      </c>
      <c r="C28" s="128" t="s">
        <v>69</v>
      </c>
      <c r="D28" s="155" t="s">
        <v>48</v>
      </c>
      <c r="E28" s="156">
        <v>1</v>
      </c>
      <c r="F28" s="156">
        <v>11500</v>
      </c>
      <c r="G28" s="157">
        <f t="shared" si="1"/>
        <v>11500</v>
      </c>
      <c r="H28" s="12"/>
    </row>
    <row r="29" spans="1:8" ht="39.5" thickBot="1" x14ac:dyDescent="0.35">
      <c r="A29" s="1"/>
      <c r="B29" s="45">
        <v>9</v>
      </c>
      <c r="C29" s="129" t="s">
        <v>47</v>
      </c>
      <c r="D29" s="112" t="s">
        <v>21</v>
      </c>
      <c r="E29" s="55">
        <v>8</v>
      </c>
      <c r="F29" s="120">
        <v>250</v>
      </c>
      <c r="G29" s="138">
        <f t="shared" si="1"/>
        <v>2000</v>
      </c>
      <c r="H29" s="12"/>
    </row>
    <row r="30" spans="1:8" ht="13.5" thickBot="1" x14ac:dyDescent="0.35">
      <c r="A30" s="1"/>
      <c r="B30" s="143"/>
      <c r="C30" s="144" t="s">
        <v>17</v>
      </c>
      <c r="D30" s="99"/>
      <c r="E30" s="100"/>
      <c r="F30" s="145"/>
      <c r="G30" s="146">
        <f>SUM(G25:G29)</f>
        <v>23230</v>
      </c>
      <c r="H30" s="12"/>
    </row>
    <row r="31" spans="1:8" ht="27.75" customHeight="1" x14ac:dyDescent="0.3">
      <c r="A31" s="1"/>
      <c r="B31" s="101" t="s">
        <v>31</v>
      </c>
      <c r="C31" s="125" t="s">
        <v>30</v>
      </c>
      <c r="D31" s="126"/>
      <c r="E31" s="127"/>
      <c r="F31" s="127"/>
      <c r="G31" s="147"/>
      <c r="H31" s="12"/>
    </row>
    <row r="32" spans="1:8" ht="27.75" customHeight="1" x14ac:dyDescent="0.3">
      <c r="A32" s="1"/>
      <c r="B32" s="148">
        <v>1</v>
      </c>
      <c r="C32" s="103" t="s">
        <v>37</v>
      </c>
      <c r="D32" s="25" t="s">
        <v>29</v>
      </c>
      <c r="E32" s="23">
        <v>1</v>
      </c>
      <c r="F32" s="80">
        <v>800</v>
      </c>
      <c r="G32" s="137">
        <f t="shared" ref="G32:G37" si="2">SUM(E32*F32)</f>
        <v>800</v>
      </c>
      <c r="H32" s="12"/>
    </row>
    <row r="33" spans="1:8" ht="27.75" customHeight="1" x14ac:dyDescent="0.3">
      <c r="A33" s="1"/>
      <c r="B33" s="148">
        <v>2</v>
      </c>
      <c r="C33" s="121" t="s">
        <v>52</v>
      </c>
      <c r="D33" s="25" t="s">
        <v>28</v>
      </c>
      <c r="E33" s="23">
        <v>1</v>
      </c>
      <c r="F33" s="80">
        <v>2200</v>
      </c>
      <c r="G33" s="137">
        <f t="shared" si="2"/>
        <v>2200</v>
      </c>
      <c r="H33" s="12"/>
    </row>
    <row r="34" spans="1:8" x14ac:dyDescent="0.3">
      <c r="A34" s="1"/>
      <c r="B34" s="148">
        <v>3</v>
      </c>
      <c r="C34" s="103" t="s">
        <v>32</v>
      </c>
      <c r="D34" s="25" t="s">
        <v>29</v>
      </c>
      <c r="E34" s="23">
        <v>1</v>
      </c>
      <c r="F34" s="80">
        <v>1500</v>
      </c>
      <c r="G34" s="137">
        <f t="shared" si="2"/>
        <v>1500</v>
      </c>
      <c r="H34" s="12"/>
    </row>
    <row r="35" spans="1:8" ht="26" x14ac:dyDescent="0.3">
      <c r="A35" s="1"/>
      <c r="B35" s="148">
        <v>4</v>
      </c>
      <c r="C35" s="154" t="s">
        <v>66</v>
      </c>
      <c r="D35" s="25" t="s">
        <v>60</v>
      </c>
      <c r="E35" s="23">
        <v>11</v>
      </c>
      <c r="F35" s="80">
        <v>500</v>
      </c>
      <c r="G35" s="137">
        <f t="shared" si="2"/>
        <v>5500</v>
      </c>
      <c r="H35" s="12"/>
    </row>
    <row r="36" spans="1:8" ht="39" x14ac:dyDescent="0.3">
      <c r="A36" s="1"/>
      <c r="B36" s="148">
        <v>5</v>
      </c>
      <c r="C36" s="122" t="s">
        <v>57</v>
      </c>
      <c r="D36" s="25" t="s">
        <v>21</v>
      </c>
      <c r="E36" s="23">
        <v>2</v>
      </c>
      <c r="F36" s="80">
        <v>6500</v>
      </c>
      <c r="G36" s="137">
        <f t="shared" si="2"/>
        <v>13000</v>
      </c>
      <c r="H36" s="12"/>
    </row>
    <row r="37" spans="1:8" ht="78" customHeight="1" x14ac:dyDescent="0.3">
      <c r="A37" s="1"/>
      <c r="B37" s="151">
        <v>6</v>
      </c>
      <c r="C37" s="152" t="s">
        <v>63</v>
      </c>
      <c r="D37" s="53" t="s">
        <v>21</v>
      </c>
      <c r="E37" s="54">
        <v>2</v>
      </c>
      <c r="F37" s="124">
        <v>1600</v>
      </c>
      <c r="G37" s="153">
        <f t="shared" si="2"/>
        <v>3200</v>
      </c>
      <c r="H37" s="12"/>
    </row>
    <row r="38" spans="1:8" ht="13.5" thickBot="1" x14ac:dyDescent="0.35">
      <c r="A38" s="1"/>
      <c r="B38" s="149"/>
      <c r="C38" s="150" t="s">
        <v>17</v>
      </c>
      <c r="D38" s="112"/>
      <c r="E38" s="55"/>
      <c r="F38" s="55"/>
      <c r="G38" s="133">
        <f>SUM(G32:G37)</f>
        <v>26200</v>
      </c>
      <c r="H38" s="12"/>
    </row>
    <row r="39" spans="1:8" ht="28.5" customHeight="1" x14ac:dyDescent="0.3">
      <c r="A39" s="1"/>
      <c r="B39" s="68" t="s">
        <v>20</v>
      </c>
      <c r="C39" s="60" t="s">
        <v>13</v>
      </c>
      <c r="D39" s="56"/>
      <c r="E39" s="52"/>
      <c r="F39" s="52"/>
      <c r="G39" s="57"/>
      <c r="H39" s="12"/>
    </row>
    <row r="40" spans="1:8" ht="42.75" customHeight="1" x14ac:dyDescent="0.3">
      <c r="A40" s="1"/>
      <c r="B40" s="44">
        <v>1</v>
      </c>
      <c r="C40" s="72" t="s">
        <v>68</v>
      </c>
      <c r="D40" s="25" t="s">
        <v>21</v>
      </c>
      <c r="E40" s="23">
        <v>1</v>
      </c>
      <c r="F40" s="80">
        <v>6100</v>
      </c>
      <c r="G40" s="137">
        <f>SUM(E40*F40)</f>
        <v>6100</v>
      </c>
      <c r="H40" s="12"/>
    </row>
    <row r="41" spans="1:8" ht="42.75" customHeight="1" x14ac:dyDescent="0.3">
      <c r="A41" s="1"/>
      <c r="B41" s="213">
        <v>2</v>
      </c>
      <c r="C41" s="234" t="s">
        <v>38</v>
      </c>
      <c r="D41" s="232" t="s">
        <v>21</v>
      </c>
      <c r="E41" s="236">
        <v>1</v>
      </c>
      <c r="F41" s="209">
        <v>1500</v>
      </c>
      <c r="G41" s="230">
        <f>SUM(E41*F41)</f>
        <v>1500</v>
      </c>
      <c r="H41" s="12"/>
    </row>
    <row r="42" spans="1:8" x14ac:dyDescent="0.3">
      <c r="A42" s="1"/>
      <c r="B42" s="214"/>
      <c r="C42" s="235"/>
      <c r="D42" s="233"/>
      <c r="E42" s="237"/>
      <c r="F42" s="210"/>
      <c r="G42" s="231"/>
      <c r="H42" s="12"/>
    </row>
    <row r="43" spans="1:8" x14ac:dyDescent="0.3">
      <c r="A43" s="1"/>
      <c r="B43" s="213">
        <v>3</v>
      </c>
      <c r="C43" s="245" t="s">
        <v>12</v>
      </c>
      <c r="D43" s="226" t="s">
        <v>21</v>
      </c>
      <c r="E43" s="228">
        <v>1</v>
      </c>
      <c r="F43" s="209">
        <v>4900</v>
      </c>
      <c r="G43" s="230">
        <f>SUM(E43*F43)</f>
        <v>4900</v>
      </c>
      <c r="H43" s="12"/>
    </row>
    <row r="44" spans="1:8" x14ac:dyDescent="0.3">
      <c r="A44" s="1"/>
      <c r="B44" s="214"/>
      <c r="C44" s="246"/>
      <c r="D44" s="227"/>
      <c r="E44" s="229"/>
      <c r="F44" s="210"/>
      <c r="G44" s="231"/>
      <c r="H44" s="12"/>
    </row>
    <row r="45" spans="1:8" ht="12.75" customHeight="1" thickBot="1" x14ac:dyDescent="0.35">
      <c r="A45" s="1"/>
      <c r="B45" s="74">
        <v>4</v>
      </c>
      <c r="C45" s="91" t="s">
        <v>19</v>
      </c>
      <c r="D45" s="92" t="s">
        <v>21</v>
      </c>
      <c r="E45" s="92">
        <v>1</v>
      </c>
      <c r="F45" s="75">
        <v>700</v>
      </c>
      <c r="G45" s="139">
        <f>SUM(E45*F45)</f>
        <v>700</v>
      </c>
      <c r="H45" s="12"/>
    </row>
    <row r="46" spans="1:8" ht="13.5" thickBot="1" x14ac:dyDescent="0.35">
      <c r="A46" s="1"/>
      <c r="B46" s="45"/>
      <c r="C46" s="66" t="s">
        <v>17</v>
      </c>
      <c r="D46" s="55"/>
      <c r="E46" s="58"/>
      <c r="F46" s="59"/>
      <c r="G46" s="140">
        <f>SUM(G40:G45)</f>
        <v>13200</v>
      </c>
      <c r="H46" s="12"/>
    </row>
    <row r="47" spans="1:8" ht="12.75" customHeight="1" x14ac:dyDescent="0.35">
      <c r="A47" s="1"/>
      <c r="B47" s="46"/>
      <c r="C47" s="76" t="s">
        <v>18</v>
      </c>
      <c r="D47" s="4"/>
      <c r="E47" s="5"/>
      <c r="F47" s="239">
        <f>SUM(G22+G38+G30+G46)</f>
        <v>153965</v>
      </c>
      <c r="G47" s="240"/>
      <c r="H47" s="12"/>
    </row>
    <row r="48" spans="1:8" ht="15.5" x14ac:dyDescent="0.35">
      <c r="A48" s="1"/>
      <c r="B48" s="47"/>
      <c r="C48" s="77" t="s">
        <v>8</v>
      </c>
      <c r="D48" s="6"/>
      <c r="E48" s="7"/>
      <c r="F48" s="241">
        <f>SUM(F49-F47)</f>
        <v>30793</v>
      </c>
      <c r="G48" s="242"/>
      <c r="H48" s="12"/>
    </row>
    <row r="49" spans="1:8" ht="16" thickBot="1" x14ac:dyDescent="0.4">
      <c r="A49" s="1"/>
      <c r="B49" s="48"/>
      <c r="C49" s="78" t="s">
        <v>9</v>
      </c>
      <c r="D49" s="8"/>
      <c r="E49" s="9"/>
      <c r="F49" s="243">
        <f>SUM(F47*1.2)</f>
        <v>184758</v>
      </c>
      <c r="G49" s="244"/>
      <c r="H49" s="10"/>
    </row>
    <row r="50" spans="1:8" x14ac:dyDescent="0.3">
      <c r="A50" s="1"/>
      <c r="B50" s="1"/>
      <c r="C50" s="1"/>
      <c r="D50" s="2"/>
      <c r="E50" s="1"/>
      <c r="F50" s="10"/>
      <c r="G50" s="10"/>
      <c r="H50" s="10"/>
    </row>
    <row r="51" spans="1:8" ht="14.5" thickBot="1" x14ac:dyDescent="0.35">
      <c r="A51" s="1"/>
      <c r="B51" s="40"/>
      <c r="C51" s="40"/>
      <c r="D51" s="41"/>
      <c r="E51" s="40"/>
      <c r="F51" s="40"/>
      <c r="G51" s="40"/>
      <c r="H51" s="69"/>
    </row>
    <row r="52" spans="1:8" ht="14.5" thickBot="1" x14ac:dyDescent="0.35">
      <c r="A52" s="1"/>
      <c r="B52" s="130"/>
      <c r="C52" s="206" t="s">
        <v>59</v>
      </c>
      <c r="D52" s="207"/>
      <c r="E52" s="207"/>
      <c r="F52" s="208"/>
      <c r="G52" s="40"/>
      <c r="H52" s="69"/>
    </row>
    <row r="53" spans="1:8" ht="14.5" thickBot="1" x14ac:dyDescent="0.35">
      <c r="A53" s="1"/>
      <c r="B53" s="131"/>
      <c r="C53" s="215" t="s">
        <v>58</v>
      </c>
      <c r="D53" s="216"/>
      <c r="E53" s="217"/>
      <c r="F53" s="40"/>
      <c r="G53" s="40"/>
      <c r="H53" s="69"/>
    </row>
    <row r="54" spans="1:8" ht="4.5" customHeight="1" x14ac:dyDescent="0.3">
      <c r="A54" s="1"/>
      <c r="B54" s="40" t="s">
        <v>6</v>
      </c>
      <c r="C54" s="41"/>
      <c r="D54" s="40"/>
      <c r="E54" s="40"/>
      <c r="F54" s="40"/>
      <c r="G54" s="40"/>
    </row>
    <row r="55" spans="1:8" ht="14" x14ac:dyDescent="0.3">
      <c r="A55" s="69"/>
      <c r="B55" s="40" t="s">
        <v>7</v>
      </c>
      <c r="C55" s="41"/>
      <c r="D55" s="40"/>
      <c r="E55" s="40"/>
      <c r="F55" s="40"/>
      <c r="G55" s="40"/>
    </row>
    <row r="56" spans="1:8" ht="14" x14ac:dyDescent="0.3">
      <c r="A56" s="69"/>
      <c r="B56" s="40" t="s">
        <v>34</v>
      </c>
      <c r="C56" s="41"/>
      <c r="D56" s="40"/>
      <c r="E56" s="40"/>
      <c r="F56" s="40"/>
      <c r="G56" s="40"/>
    </row>
    <row r="57" spans="1:8" ht="14" x14ac:dyDescent="0.3">
      <c r="A57" s="69"/>
      <c r="B57" s="40" t="s">
        <v>35</v>
      </c>
      <c r="C57" s="41"/>
      <c r="D57" s="40"/>
      <c r="E57" s="40"/>
      <c r="F57" s="40"/>
      <c r="G57" s="40"/>
    </row>
    <row r="58" spans="1:8" ht="14" x14ac:dyDescent="0.3">
      <c r="A58" s="69"/>
      <c r="B58" s="212" t="s">
        <v>62</v>
      </c>
      <c r="C58" s="212"/>
      <c r="D58" s="212"/>
      <c r="E58" s="212"/>
      <c r="F58" s="212"/>
      <c r="G58" s="212"/>
    </row>
    <row r="59" spans="1:8" ht="14" x14ac:dyDescent="0.3">
      <c r="A59" s="69"/>
      <c r="B59" s="212"/>
      <c r="C59" s="212"/>
      <c r="D59" s="212"/>
      <c r="E59" s="212"/>
      <c r="F59" s="212"/>
      <c r="G59" s="212"/>
    </row>
    <row r="60" spans="1:8" ht="14" x14ac:dyDescent="0.3">
      <c r="A60" s="69"/>
      <c r="B60" s="212"/>
      <c r="C60" s="212"/>
      <c r="D60" s="212"/>
      <c r="E60" s="212"/>
      <c r="F60" s="212"/>
      <c r="G60" s="212"/>
    </row>
    <row r="61" spans="1:8" ht="14" x14ac:dyDescent="0.3">
      <c r="A61" s="69"/>
      <c r="B61" s="212"/>
      <c r="C61" s="212"/>
      <c r="D61" s="212"/>
      <c r="E61" s="212"/>
      <c r="F61" s="212"/>
      <c r="G61" s="212"/>
    </row>
    <row r="62" spans="1:8" ht="9" customHeight="1" x14ac:dyDescent="0.3">
      <c r="A62" s="69"/>
      <c r="B62" s="211" t="s">
        <v>33</v>
      </c>
      <c r="C62" s="211"/>
      <c r="D62" s="211"/>
      <c r="E62" s="211"/>
      <c r="F62" s="211"/>
      <c r="G62" s="211"/>
    </row>
    <row r="63" spans="1:8" ht="14.25" customHeight="1" x14ac:dyDescent="0.3">
      <c r="A63" s="69"/>
      <c r="B63" s="211"/>
      <c r="C63" s="211"/>
      <c r="D63" s="211"/>
      <c r="E63" s="211"/>
      <c r="F63" s="211"/>
      <c r="G63" s="211"/>
    </row>
    <row r="64" spans="1:8" ht="21" customHeight="1" x14ac:dyDescent="0.3">
      <c r="A64" s="69"/>
      <c r="B64" s="42" t="s">
        <v>11</v>
      </c>
      <c r="C64" s="43"/>
      <c r="D64" s="40"/>
      <c r="E64" s="40"/>
      <c r="F64" s="40"/>
      <c r="G64" s="40"/>
    </row>
    <row r="65" spans="1:8" ht="7.5" customHeight="1" x14ac:dyDescent="0.3">
      <c r="A65" s="69"/>
      <c r="B65" s="69"/>
      <c r="C65" s="93" t="s">
        <v>22</v>
      </c>
      <c r="D65" s="69"/>
      <c r="E65" s="69"/>
      <c r="F65" s="69"/>
      <c r="G65" s="69"/>
      <c r="H65" s="69"/>
    </row>
    <row r="66" spans="1:8" ht="15" customHeight="1" x14ac:dyDescent="0.3">
      <c r="A66" s="69"/>
      <c r="B66" s="69"/>
      <c r="C66" s="93" t="s">
        <v>24</v>
      </c>
      <c r="D66" s="69"/>
      <c r="E66" s="69"/>
      <c r="F66" s="69"/>
      <c r="G66" s="69"/>
      <c r="H66" s="69"/>
    </row>
    <row r="67" spans="1:8" ht="24.75" customHeight="1" x14ac:dyDescent="0.3">
      <c r="A67" s="69"/>
      <c r="B67" s="69"/>
      <c r="C67" s="93" t="s">
        <v>23</v>
      </c>
      <c r="D67" s="69"/>
      <c r="E67" s="69"/>
      <c r="F67" s="69"/>
      <c r="G67" s="69"/>
      <c r="H67" s="69"/>
    </row>
    <row r="68" spans="1:8" ht="14" x14ac:dyDescent="0.3">
      <c r="A68" s="69"/>
      <c r="B68" s="69"/>
      <c r="C68" s="69"/>
      <c r="D68" s="69"/>
      <c r="E68" s="69"/>
      <c r="F68" s="69"/>
      <c r="G68" s="69"/>
      <c r="H68" s="69"/>
    </row>
    <row r="69" spans="1:8" ht="29.25" customHeight="1" x14ac:dyDescent="0.3">
      <c r="A69" s="69"/>
      <c r="B69" s="69"/>
      <c r="C69" s="69"/>
      <c r="D69" s="69"/>
      <c r="E69" s="69"/>
      <c r="F69" s="69"/>
      <c r="G69" s="69"/>
      <c r="H69" s="69"/>
    </row>
    <row r="70" spans="1:8" ht="23.25" customHeight="1" x14ac:dyDescent="0.3">
      <c r="A70" s="69"/>
      <c r="B70" s="69"/>
      <c r="C70" s="69"/>
      <c r="D70" s="69"/>
      <c r="E70" s="69"/>
      <c r="F70" s="69"/>
      <c r="G70" s="69"/>
      <c r="H70" s="69"/>
    </row>
    <row r="71" spans="1:8" ht="24" customHeight="1" x14ac:dyDescent="0.3">
      <c r="A71" s="69"/>
      <c r="B71" s="69"/>
      <c r="C71" s="69"/>
      <c r="D71" s="69"/>
      <c r="E71" s="69"/>
      <c r="F71" s="69"/>
      <c r="G71" s="69"/>
      <c r="H71" s="69"/>
    </row>
    <row r="72" spans="1:8" ht="14" x14ac:dyDescent="0.3">
      <c r="A72" s="69"/>
      <c r="B72" s="79"/>
      <c r="C72" s="79"/>
      <c r="D72" s="79"/>
      <c r="E72" s="79"/>
      <c r="F72" s="79"/>
      <c r="G72" s="79"/>
      <c r="H72" s="69"/>
    </row>
    <row r="73" spans="1:8" ht="15.5" x14ac:dyDescent="0.35">
      <c r="A73" s="69"/>
      <c r="B73" s="3"/>
      <c r="C73" s="26"/>
      <c r="D73" s="3"/>
      <c r="E73" s="3"/>
      <c r="F73" s="27"/>
      <c r="G73" s="28"/>
      <c r="H73" s="1"/>
    </row>
    <row r="74" spans="1:8" ht="15.5" x14ac:dyDescent="0.35">
      <c r="A74" s="69"/>
      <c r="B74" s="3"/>
      <c r="C74" s="26"/>
      <c r="D74" s="3"/>
      <c r="E74" s="3"/>
      <c r="F74" s="27"/>
      <c r="G74" s="27"/>
      <c r="H74" s="1"/>
    </row>
    <row r="75" spans="1:8" ht="15.5" x14ac:dyDescent="0.35">
      <c r="A75" s="69"/>
      <c r="B75" s="3"/>
      <c r="C75" s="26"/>
      <c r="D75" s="3"/>
      <c r="E75" s="3"/>
      <c r="F75" s="27"/>
      <c r="G75" s="27"/>
      <c r="H75" s="1"/>
    </row>
    <row r="76" spans="1:8" ht="15.5" x14ac:dyDescent="0.35">
      <c r="A76" s="69"/>
      <c r="B76" s="27"/>
      <c r="C76" s="26"/>
      <c r="D76" s="3"/>
      <c r="E76" s="26"/>
      <c r="F76" s="27"/>
      <c r="G76" s="27"/>
      <c r="H76" s="1"/>
    </row>
    <row r="77" spans="1:8" ht="14" x14ac:dyDescent="0.3">
      <c r="A77" s="69"/>
      <c r="B77" s="29"/>
      <c r="C77" s="29"/>
      <c r="D77" s="30"/>
      <c r="E77" s="29"/>
      <c r="F77" s="31"/>
      <c r="G77" s="32"/>
      <c r="H77" s="1"/>
    </row>
    <row r="78" spans="1:8" ht="14" x14ac:dyDescent="0.3">
      <c r="A78" s="69"/>
      <c r="B78" s="33"/>
      <c r="C78" s="27"/>
      <c r="D78" s="34"/>
      <c r="E78" s="33"/>
      <c r="F78" s="35"/>
      <c r="G78" s="22"/>
      <c r="H78" s="69"/>
    </row>
    <row r="79" spans="1:8" ht="14" x14ac:dyDescent="0.3">
      <c r="A79" s="69"/>
      <c r="B79" s="27"/>
      <c r="C79" s="27"/>
      <c r="D79" s="3"/>
      <c r="E79" s="33"/>
      <c r="F79" s="27"/>
      <c r="G79" s="12"/>
      <c r="H79" s="69"/>
    </row>
    <row r="80" spans="1:8" ht="14" x14ac:dyDescent="0.3">
      <c r="A80" s="69"/>
      <c r="B80" s="27"/>
      <c r="C80" s="27"/>
      <c r="D80" s="20"/>
      <c r="E80" s="33"/>
      <c r="F80" s="27"/>
      <c r="G80" s="12"/>
      <c r="H80" s="69"/>
    </row>
    <row r="81" spans="1:8" ht="14" x14ac:dyDescent="0.3">
      <c r="A81" s="69"/>
      <c r="B81" s="27"/>
      <c r="C81" s="27"/>
      <c r="D81" s="20"/>
      <c r="E81" s="36"/>
      <c r="F81" s="27"/>
      <c r="G81" s="12"/>
      <c r="H81" s="69"/>
    </row>
    <row r="82" spans="1:8" ht="14" x14ac:dyDescent="0.3">
      <c r="A82" s="69"/>
      <c r="B82" s="27"/>
      <c r="C82" s="27"/>
      <c r="D82" s="20"/>
      <c r="E82" s="36"/>
      <c r="F82" s="27"/>
      <c r="G82" s="12"/>
      <c r="H82" s="69"/>
    </row>
    <row r="83" spans="1:8" ht="14" x14ac:dyDescent="0.3">
      <c r="A83" s="69"/>
      <c r="B83" s="27"/>
      <c r="C83" s="27"/>
      <c r="D83" s="20"/>
      <c r="E83" s="33"/>
      <c r="F83" s="27"/>
      <c r="G83" s="12"/>
      <c r="H83" s="69"/>
    </row>
    <row r="84" spans="1:8" ht="14" x14ac:dyDescent="0.3">
      <c r="A84" s="69"/>
      <c r="B84" s="27"/>
      <c r="C84" s="27"/>
      <c r="D84" s="20"/>
      <c r="E84" s="33"/>
      <c r="F84" s="27"/>
      <c r="G84" s="12"/>
      <c r="H84" s="69"/>
    </row>
    <row r="85" spans="1:8" ht="14" x14ac:dyDescent="0.3">
      <c r="A85" s="69"/>
      <c r="B85" s="27"/>
      <c r="C85" s="27"/>
      <c r="D85" s="20"/>
      <c r="E85" s="33"/>
      <c r="F85" s="27"/>
      <c r="G85" s="12"/>
      <c r="H85" s="69"/>
    </row>
    <row r="86" spans="1:8" ht="14" x14ac:dyDescent="0.3">
      <c r="A86" s="69"/>
      <c r="B86" s="27"/>
      <c r="C86" s="27"/>
      <c r="D86" s="20"/>
      <c r="E86" s="33"/>
      <c r="F86" s="27"/>
      <c r="G86" s="12"/>
      <c r="H86" s="69"/>
    </row>
    <row r="87" spans="1:8" ht="14" x14ac:dyDescent="0.3">
      <c r="A87" s="69"/>
      <c r="B87" s="27"/>
      <c r="C87" s="27"/>
      <c r="D87" s="20"/>
      <c r="E87" s="33"/>
      <c r="F87" s="27"/>
      <c r="G87" s="12"/>
      <c r="H87" s="69"/>
    </row>
    <row r="88" spans="1:8" ht="14" x14ac:dyDescent="0.3">
      <c r="A88" s="69"/>
      <c r="B88" s="27"/>
      <c r="C88" s="27"/>
      <c r="D88" s="20"/>
      <c r="E88" s="33"/>
      <c r="F88" s="27"/>
      <c r="G88" s="12"/>
      <c r="H88" s="69"/>
    </row>
    <row r="89" spans="1:8" ht="14" x14ac:dyDescent="0.3">
      <c r="A89" s="69"/>
      <c r="B89" s="27"/>
      <c r="C89" s="27"/>
      <c r="D89" s="3"/>
      <c r="E89" s="33"/>
      <c r="F89" s="27"/>
      <c r="G89" s="12"/>
      <c r="H89" s="69"/>
    </row>
    <row r="90" spans="1:8" ht="14" x14ac:dyDescent="0.3">
      <c r="A90" s="69"/>
      <c r="B90" s="27"/>
      <c r="C90" s="27"/>
      <c r="D90" s="3"/>
      <c r="E90" s="33"/>
      <c r="F90" s="27"/>
      <c r="G90" s="12"/>
      <c r="H90" s="69"/>
    </row>
    <row r="91" spans="1:8" ht="14" x14ac:dyDescent="0.3">
      <c r="A91" s="69"/>
      <c r="B91" s="27"/>
      <c r="C91" s="27"/>
      <c r="D91" s="3"/>
      <c r="E91" s="33"/>
      <c r="F91" s="27"/>
      <c r="G91" s="12"/>
      <c r="H91" s="69"/>
    </row>
    <row r="92" spans="1:8" ht="14" x14ac:dyDescent="0.3">
      <c r="A92" s="69"/>
      <c r="B92" s="27"/>
      <c r="C92" s="27"/>
      <c r="D92" s="3"/>
      <c r="E92" s="33"/>
      <c r="F92" s="27"/>
      <c r="G92" s="12"/>
      <c r="H92" s="69"/>
    </row>
    <row r="93" spans="1:8" ht="14" x14ac:dyDescent="0.3">
      <c r="A93" s="69"/>
      <c r="B93" s="27"/>
      <c r="C93" s="27"/>
      <c r="D93" s="3"/>
      <c r="E93" s="33"/>
      <c r="F93" s="27"/>
      <c r="G93" s="12"/>
      <c r="H93" s="69"/>
    </row>
    <row r="94" spans="1:8" ht="14" x14ac:dyDescent="0.3">
      <c r="A94" s="69"/>
      <c r="B94" s="27"/>
      <c r="C94" s="37"/>
      <c r="D94" s="3"/>
      <c r="E94" s="33"/>
      <c r="F94" s="27"/>
      <c r="G94" s="12"/>
      <c r="H94" s="69"/>
    </row>
    <row r="95" spans="1:8" ht="14" x14ac:dyDescent="0.3">
      <c r="A95" s="69"/>
      <c r="B95" s="27"/>
      <c r="C95" s="37"/>
      <c r="D95" s="3"/>
      <c r="E95" s="33"/>
      <c r="F95" s="27"/>
      <c r="G95" s="12"/>
      <c r="H95" s="69"/>
    </row>
    <row r="96" spans="1:8" ht="14" x14ac:dyDescent="0.3">
      <c r="A96" s="69"/>
      <c r="B96" s="27"/>
      <c r="C96" s="27"/>
      <c r="D96" s="3"/>
      <c r="E96" s="33"/>
      <c r="F96" s="27"/>
      <c r="G96" s="12"/>
      <c r="H96" s="69"/>
    </row>
    <row r="97" spans="1:8" ht="14" x14ac:dyDescent="0.3">
      <c r="A97" s="69"/>
      <c r="B97" s="27"/>
      <c r="C97" s="27"/>
      <c r="D97" s="3"/>
      <c r="E97" s="33"/>
      <c r="F97" s="27"/>
      <c r="G97" s="12"/>
      <c r="H97" s="69"/>
    </row>
    <row r="98" spans="1:8" ht="14" x14ac:dyDescent="0.3">
      <c r="A98" s="69"/>
      <c r="B98" s="27"/>
      <c r="C98" s="27"/>
      <c r="D98" s="3"/>
      <c r="E98" s="33"/>
      <c r="F98" s="27"/>
      <c r="G98" s="12"/>
      <c r="H98" s="69"/>
    </row>
    <row r="99" spans="1:8" ht="14" x14ac:dyDescent="0.3">
      <c r="A99" s="69"/>
      <c r="B99" s="27"/>
      <c r="C99" s="27"/>
      <c r="D99" s="3"/>
      <c r="E99" s="33"/>
      <c r="F99" s="27"/>
      <c r="G99" s="12"/>
      <c r="H99" s="69"/>
    </row>
    <row r="100" spans="1:8" ht="14" x14ac:dyDescent="0.3">
      <c r="A100" s="69"/>
      <c r="B100" s="27"/>
      <c r="C100" s="27"/>
      <c r="D100" s="3"/>
      <c r="E100" s="33"/>
      <c r="F100" s="27"/>
      <c r="G100" s="12"/>
      <c r="H100" s="69"/>
    </row>
    <row r="101" spans="1:8" ht="15.5" x14ac:dyDescent="0.35">
      <c r="A101" s="69"/>
      <c r="B101" s="26"/>
      <c r="C101" s="26"/>
      <c r="D101" s="38"/>
      <c r="E101" s="28"/>
      <c r="F101" s="238"/>
      <c r="G101" s="238"/>
      <c r="H101" s="69"/>
    </row>
    <row r="102" spans="1:8" ht="15.5" x14ac:dyDescent="0.35">
      <c r="A102" s="69"/>
      <c r="B102" s="26"/>
      <c r="C102" s="26"/>
      <c r="D102" s="38"/>
      <c r="E102" s="28"/>
      <c r="F102" s="238"/>
      <c r="G102" s="238"/>
      <c r="H102" s="69"/>
    </row>
    <row r="103" spans="1:8" ht="15.5" x14ac:dyDescent="0.35">
      <c r="A103" s="69"/>
      <c r="B103" s="26"/>
      <c r="C103" s="26"/>
      <c r="D103" s="38"/>
      <c r="E103" s="26"/>
      <c r="F103" s="238"/>
      <c r="G103" s="238"/>
      <c r="H103" s="69"/>
    </row>
    <row r="104" spans="1:8" ht="14" x14ac:dyDescent="0.3">
      <c r="A104" s="69"/>
      <c r="B104" s="79"/>
      <c r="C104" s="79"/>
      <c r="D104" s="79"/>
      <c r="E104" s="79"/>
      <c r="F104" s="79"/>
      <c r="G104" s="79"/>
      <c r="H104" s="69"/>
    </row>
    <row r="105" spans="1:8" ht="14" x14ac:dyDescent="0.3">
      <c r="A105" s="69"/>
      <c r="B105" s="3"/>
      <c r="C105" s="39"/>
      <c r="D105" s="3"/>
      <c r="E105" s="3"/>
      <c r="F105" s="27"/>
      <c r="G105" s="27"/>
      <c r="H105" s="69"/>
    </row>
    <row r="106" spans="1:8" ht="14" x14ac:dyDescent="0.3">
      <c r="A106" s="69"/>
      <c r="B106" s="3"/>
      <c r="C106" s="39"/>
      <c r="D106" s="3"/>
      <c r="E106" s="3"/>
      <c r="F106" s="27"/>
      <c r="G106" s="27"/>
      <c r="H106" s="69"/>
    </row>
    <row r="107" spans="1:8" ht="14" x14ac:dyDescent="0.3">
      <c r="A107" s="69"/>
      <c r="B107" s="3"/>
      <c r="C107" s="39"/>
      <c r="D107" s="3"/>
      <c r="E107" s="3"/>
      <c r="F107" s="27"/>
      <c r="G107" s="27"/>
      <c r="H107" s="69"/>
    </row>
    <row r="108" spans="1:8" ht="14" x14ac:dyDescent="0.3">
      <c r="A108" s="69"/>
      <c r="B108" s="3"/>
      <c r="C108" s="39"/>
      <c r="D108" s="3"/>
      <c r="E108" s="3"/>
      <c r="F108" s="27"/>
      <c r="G108" s="27"/>
      <c r="H108" s="69"/>
    </row>
    <row r="109" spans="1:8" ht="14" x14ac:dyDescent="0.3">
      <c r="A109" s="69"/>
      <c r="B109" s="3"/>
      <c r="C109" s="39"/>
      <c r="D109" s="3"/>
      <c r="E109" s="3"/>
      <c r="F109" s="27"/>
      <c r="G109" s="27"/>
      <c r="H109" s="69"/>
    </row>
    <row r="110" spans="1:8" ht="14" x14ac:dyDescent="0.3">
      <c r="A110" s="69"/>
      <c r="B110" s="3"/>
      <c r="C110" s="27"/>
      <c r="D110" s="3"/>
      <c r="E110" s="3"/>
      <c r="F110" s="79"/>
      <c r="G110" s="79"/>
      <c r="H110" s="69"/>
    </row>
    <row r="111" spans="1:8" x14ac:dyDescent="0.3">
      <c r="B111" s="24"/>
      <c r="C111" s="24"/>
      <c r="D111" s="24"/>
      <c r="E111" s="24"/>
      <c r="F111" s="24"/>
      <c r="G111" s="24"/>
    </row>
    <row r="112" spans="1:8" x14ac:dyDescent="0.3">
      <c r="B112" s="24"/>
      <c r="C112" s="24"/>
      <c r="D112" s="24"/>
      <c r="E112" s="24"/>
      <c r="F112" s="24"/>
      <c r="G112" s="24"/>
    </row>
    <row r="113" spans="2:7" x14ac:dyDescent="0.3">
      <c r="B113" s="24"/>
      <c r="C113" s="24"/>
      <c r="D113" s="24"/>
      <c r="E113" s="24"/>
      <c r="F113" s="24"/>
      <c r="G113" s="24"/>
    </row>
    <row r="114" spans="2:7" x14ac:dyDescent="0.3">
      <c r="B114" s="24"/>
      <c r="C114" s="24"/>
      <c r="D114" s="24"/>
      <c r="E114" s="24"/>
      <c r="F114" s="24"/>
      <c r="G114" s="24"/>
    </row>
    <row r="115" spans="2:7" x14ac:dyDescent="0.3">
      <c r="B115" s="24"/>
      <c r="C115" s="24"/>
      <c r="D115" s="24"/>
      <c r="E115" s="24"/>
      <c r="F115" s="24"/>
      <c r="G115" s="24"/>
    </row>
    <row r="116" spans="2:7" x14ac:dyDescent="0.3">
      <c r="B116" s="24"/>
      <c r="C116" s="24"/>
      <c r="D116" s="24"/>
      <c r="E116" s="24"/>
      <c r="F116" s="24"/>
      <c r="G116" s="24"/>
    </row>
    <row r="117" spans="2:7" x14ac:dyDescent="0.3">
      <c r="B117" s="24"/>
      <c r="C117" s="24"/>
      <c r="D117" s="24"/>
      <c r="E117" s="24"/>
      <c r="F117" s="24"/>
      <c r="G117" s="24"/>
    </row>
    <row r="118" spans="2:7" x14ac:dyDescent="0.3">
      <c r="B118" s="24"/>
      <c r="C118" s="24"/>
      <c r="D118" s="24"/>
      <c r="E118" s="24"/>
      <c r="F118" s="24"/>
      <c r="G118" s="24"/>
    </row>
    <row r="119" spans="2:7" x14ac:dyDescent="0.3">
      <c r="B119" s="24"/>
      <c r="C119" s="24"/>
      <c r="D119" s="24"/>
      <c r="E119" s="24"/>
      <c r="F119" s="24"/>
      <c r="G119" s="24"/>
    </row>
    <row r="120" spans="2:7" x14ac:dyDescent="0.3">
      <c r="B120" s="24"/>
      <c r="C120" s="24"/>
      <c r="D120" s="24"/>
      <c r="E120" s="24"/>
      <c r="F120" s="24"/>
      <c r="G120" s="24"/>
    </row>
    <row r="121" spans="2:7" x14ac:dyDescent="0.3">
      <c r="B121" s="24"/>
      <c r="C121" s="24"/>
      <c r="D121" s="24"/>
      <c r="E121" s="24"/>
      <c r="F121" s="24"/>
      <c r="G121" s="24"/>
    </row>
    <row r="122" spans="2:7" x14ac:dyDescent="0.3">
      <c r="B122" s="24"/>
      <c r="C122" s="24"/>
      <c r="D122" s="24"/>
      <c r="E122" s="24"/>
      <c r="F122" s="24"/>
      <c r="G122" s="24"/>
    </row>
    <row r="123" spans="2:7" x14ac:dyDescent="0.3">
      <c r="B123" s="24"/>
      <c r="C123" s="24"/>
      <c r="D123" s="24"/>
      <c r="E123" s="24"/>
      <c r="F123" s="24"/>
      <c r="G123" s="24"/>
    </row>
    <row r="124" spans="2:7" x14ac:dyDescent="0.3">
      <c r="B124" s="24"/>
      <c r="C124" s="24"/>
      <c r="D124" s="24"/>
      <c r="E124" s="24"/>
      <c r="F124" s="24"/>
      <c r="G124" s="24"/>
    </row>
    <row r="125" spans="2:7" x14ac:dyDescent="0.3">
      <c r="B125" s="24"/>
      <c r="C125" s="24"/>
      <c r="D125" s="24"/>
      <c r="E125" s="24"/>
      <c r="F125" s="24"/>
      <c r="G125" s="24"/>
    </row>
    <row r="126" spans="2:7" x14ac:dyDescent="0.3">
      <c r="B126" s="24"/>
      <c r="C126" s="24"/>
      <c r="D126" s="24"/>
      <c r="E126" s="24"/>
      <c r="F126" s="24"/>
      <c r="G126" s="24"/>
    </row>
    <row r="127" spans="2:7" x14ac:dyDescent="0.3">
      <c r="B127" s="24"/>
      <c r="C127" s="24"/>
      <c r="D127" s="24"/>
      <c r="E127" s="24"/>
      <c r="F127" s="24"/>
      <c r="G127" s="24"/>
    </row>
    <row r="128" spans="2:7" x14ac:dyDescent="0.3">
      <c r="B128" s="24"/>
      <c r="C128" s="24"/>
      <c r="D128" s="24"/>
      <c r="E128" s="24"/>
      <c r="F128" s="24"/>
      <c r="G128" s="24"/>
    </row>
    <row r="129" spans="2:7" x14ac:dyDescent="0.3">
      <c r="B129" s="24"/>
      <c r="C129" s="24"/>
      <c r="D129" s="24"/>
      <c r="E129" s="24"/>
      <c r="F129" s="24"/>
      <c r="G129" s="24"/>
    </row>
    <row r="130" spans="2:7" x14ac:dyDescent="0.3">
      <c r="B130" s="24"/>
      <c r="C130" s="24"/>
      <c r="D130" s="24"/>
      <c r="E130" s="24"/>
      <c r="F130" s="24"/>
      <c r="G130" s="24"/>
    </row>
    <row r="131" spans="2:7" x14ac:dyDescent="0.3">
      <c r="B131" s="24"/>
      <c r="C131" s="24"/>
      <c r="D131" s="24"/>
      <c r="E131" s="24"/>
      <c r="F131" s="24"/>
      <c r="G131" s="24"/>
    </row>
    <row r="132" spans="2:7" x14ac:dyDescent="0.3">
      <c r="B132" s="24"/>
      <c r="C132" s="24"/>
      <c r="D132" s="24"/>
      <c r="E132" s="24"/>
      <c r="F132" s="24"/>
      <c r="G132" s="24"/>
    </row>
    <row r="133" spans="2:7" x14ac:dyDescent="0.3">
      <c r="B133" s="24"/>
      <c r="C133" s="24"/>
      <c r="D133" s="24"/>
      <c r="E133" s="24"/>
      <c r="F133" s="24"/>
      <c r="G133" s="24"/>
    </row>
    <row r="134" spans="2:7" x14ac:dyDescent="0.3">
      <c r="B134" s="24"/>
      <c r="C134" s="24"/>
      <c r="D134" s="24"/>
      <c r="E134" s="24"/>
      <c r="F134" s="24"/>
      <c r="G134" s="24"/>
    </row>
    <row r="135" spans="2:7" x14ac:dyDescent="0.3">
      <c r="B135" s="24"/>
      <c r="C135" s="24"/>
      <c r="D135" s="24"/>
      <c r="E135" s="24"/>
      <c r="F135" s="24"/>
      <c r="G135" s="24"/>
    </row>
    <row r="136" spans="2:7" x14ac:dyDescent="0.3">
      <c r="B136" s="24"/>
      <c r="C136" s="24"/>
      <c r="D136" s="24"/>
      <c r="E136" s="24"/>
      <c r="F136" s="24"/>
      <c r="G136" s="24"/>
    </row>
    <row r="137" spans="2:7" x14ac:dyDescent="0.3">
      <c r="B137" s="24"/>
      <c r="C137" s="24"/>
      <c r="D137" s="24"/>
      <c r="E137" s="24"/>
      <c r="F137" s="24"/>
      <c r="G137" s="24"/>
    </row>
    <row r="138" spans="2:7" x14ac:dyDescent="0.3">
      <c r="B138" s="24"/>
      <c r="C138" s="24"/>
      <c r="D138" s="24"/>
      <c r="E138" s="24"/>
      <c r="F138" s="24"/>
      <c r="G138" s="24"/>
    </row>
    <row r="139" spans="2:7" x14ac:dyDescent="0.3">
      <c r="B139" s="24"/>
      <c r="C139" s="24"/>
      <c r="D139" s="24"/>
      <c r="E139" s="24"/>
      <c r="F139" s="24"/>
      <c r="G139" s="24"/>
    </row>
    <row r="140" spans="2:7" x14ac:dyDescent="0.3">
      <c r="B140" s="24"/>
      <c r="C140" s="24"/>
      <c r="D140" s="24"/>
      <c r="E140" s="24"/>
      <c r="F140" s="24"/>
      <c r="G140" s="24"/>
    </row>
    <row r="141" spans="2:7" x14ac:dyDescent="0.3">
      <c r="B141" s="24"/>
      <c r="C141" s="24"/>
      <c r="D141" s="24"/>
      <c r="E141" s="24"/>
      <c r="F141" s="24"/>
      <c r="G141" s="24"/>
    </row>
    <row r="142" spans="2:7" x14ac:dyDescent="0.3">
      <c r="B142" s="24"/>
      <c r="C142" s="24"/>
      <c r="D142" s="24"/>
      <c r="E142" s="24"/>
      <c r="F142" s="24"/>
      <c r="G142" s="24"/>
    </row>
    <row r="143" spans="2:7" x14ac:dyDescent="0.3">
      <c r="B143" s="24"/>
      <c r="C143" s="24"/>
      <c r="D143" s="24"/>
      <c r="E143" s="24"/>
      <c r="F143" s="24"/>
      <c r="G143" s="24"/>
    </row>
    <row r="144" spans="2:7" x14ac:dyDescent="0.3">
      <c r="B144" s="24"/>
      <c r="C144" s="24"/>
      <c r="D144" s="24"/>
      <c r="E144" s="24"/>
      <c r="F144" s="24"/>
      <c r="G144" s="24"/>
    </row>
    <row r="145" spans="2:7" x14ac:dyDescent="0.3">
      <c r="B145" s="24"/>
      <c r="C145" s="24"/>
      <c r="D145" s="24"/>
      <c r="E145" s="24"/>
      <c r="F145" s="24"/>
      <c r="G145" s="24"/>
    </row>
    <row r="146" spans="2:7" x14ac:dyDescent="0.3">
      <c r="B146" s="24"/>
      <c r="C146" s="24"/>
      <c r="D146" s="24"/>
      <c r="E146" s="24"/>
      <c r="F146" s="24"/>
      <c r="G146" s="24"/>
    </row>
    <row r="147" spans="2:7" x14ac:dyDescent="0.3">
      <c r="B147" s="24"/>
      <c r="C147" s="24"/>
      <c r="D147" s="24"/>
      <c r="E147" s="24"/>
      <c r="F147" s="24"/>
      <c r="G147" s="24"/>
    </row>
    <row r="148" spans="2:7" x14ac:dyDescent="0.3">
      <c r="B148" s="24"/>
      <c r="C148" s="24"/>
      <c r="D148" s="24"/>
      <c r="E148" s="24"/>
      <c r="F148" s="24"/>
      <c r="G148" s="24"/>
    </row>
    <row r="149" spans="2:7" x14ac:dyDescent="0.3">
      <c r="B149" s="24"/>
      <c r="C149" s="24"/>
      <c r="D149" s="24"/>
      <c r="E149" s="24"/>
      <c r="F149" s="24"/>
      <c r="G149" s="24"/>
    </row>
    <row r="150" spans="2:7" x14ac:dyDescent="0.3">
      <c r="B150" s="24"/>
      <c r="C150" s="24"/>
      <c r="D150" s="24"/>
      <c r="E150" s="24"/>
      <c r="F150" s="24"/>
      <c r="G150" s="24"/>
    </row>
    <row r="151" spans="2:7" x14ac:dyDescent="0.3">
      <c r="B151" s="24"/>
      <c r="C151" s="24"/>
      <c r="D151" s="24"/>
      <c r="E151" s="24"/>
      <c r="F151" s="24"/>
      <c r="G151" s="24"/>
    </row>
    <row r="152" spans="2:7" x14ac:dyDescent="0.3">
      <c r="B152" s="24"/>
      <c r="C152" s="24"/>
      <c r="D152" s="24"/>
      <c r="E152" s="24"/>
      <c r="F152" s="24"/>
      <c r="G152" s="24"/>
    </row>
    <row r="153" spans="2:7" x14ac:dyDescent="0.3">
      <c r="B153" s="24"/>
      <c r="C153" s="24"/>
      <c r="D153" s="24"/>
      <c r="E153" s="24"/>
      <c r="F153" s="24"/>
      <c r="G153" s="24"/>
    </row>
    <row r="154" spans="2:7" x14ac:dyDescent="0.3">
      <c r="B154" s="24"/>
      <c r="C154" s="24"/>
      <c r="D154" s="24"/>
      <c r="E154" s="24"/>
      <c r="F154" s="24"/>
      <c r="G154" s="24"/>
    </row>
    <row r="155" spans="2:7" x14ac:dyDescent="0.3">
      <c r="B155" s="24"/>
      <c r="C155" s="24"/>
      <c r="D155" s="24"/>
      <c r="E155" s="24"/>
      <c r="F155" s="24"/>
      <c r="G155" s="24"/>
    </row>
    <row r="156" spans="2:7" x14ac:dyDescent="0.3">
      <c r="B156" s="24"/>
      <c r="C156" s="24"/>
      <c r="D156" s="24"/>
      <c r="E156" s="24"/>
      <c r="F156" s="24"/>
      <c r="G156" s="24"/>
    </row>
    <row r="157" spans="2:7" x14ac:dyDescent="0.3">
      <c r="B157" s="24"/>
      <c r="C157" s="24"/>
      <c r="D157" s="24"/>
      <c r="E157" s="24"/>
      <c r="F157" s="24"/>
      <c r="G157" s="24"/>
    </row>
    <row r="158" spans="2:7" x14ac:dyDescent="0.3">
      <c r="B158" s="24"/>
      <c r="C158" s="24"/>
      <c r="D158" s="24"/>
      <c r="E158" s="24"/>
      <c r="F158" s="24"/>
      <c r="G158" s="24"/>
    </row>
    <row r="159" spans="2:7" x14ac:dyDescent="0.3">
      <c r="B159" s="24"/>
      <c r="C159" s="24"/>
      <c r="D159" s="24"/>
      <c r="E159" s="24"/>
      <c r="F159" s="24"/>
      <c r="G159" s="24"/>
    </row>
    <row r="160" spans="2:7" x14ac:dyDescent="0.3">
      <c r="B160" s="24"/>
      <c r="C160" s="24"/>
      <c r="D160" s="24"/>
      <c r="E160" s="24"/>
      <c r="F160" s="24"/>
      <c r="G160" s="24"/>
    </row>
    <row r="161" spans="2:7" x14ac:dyDescent="0.3">
      <c r="B161" s="24"/>
      <c r="C161" s="24"/>
      <c r="D161" s="24"/>
      <c r="E161" s="24"/>
      <c r="F161" s="24"/>
      <c r="G161" s="24"/>
    </row>
    <row r="162" spans="2:7" x14ac:dyDescent="0.3">
      <c r="B162" s="24"/>
      <c r="C162" s="24"/>
      <c r="D162" s="24"/>
      <c r="E162" s="24"/>
      <c r="F162" s="24"/>
      <c r="G162" s="24"/>
    </row>
    <row r="163" spans="2:7" x14ac:dyDescent="0.3">
      <c r="B163" s="24"/>
      <c r="C163" s="24"/>
      <c r="D163" s="24"/>
      <c r="E163" s="24"/>
      <c r="F163" s="24"/>
      <c r="G163" s="24"/>
    </row>
    <row r="164" spans="2:7" x14ac:dyDescent="0.3">
      <c r="B164" s="24"/>
      <c r="C164" s="24"/>
      <c r="D164" s="24"/>
      <c r="E164" s="24"/>
      <c r="F164" s="24"/>
      <c r="G164" s="24"/>
    </row>
    <row r="165" spans="2:7" x14ac:dyDescent="0.3">
      <c r="B165" s="24"/>
      <c r="C165" s="24"/>
      <c r="D165" s="24"/>
      <c r="E165" s="24"/>
      <c r="F165" s="24"/>
      <c r="G165" s="24"/>
    </row>
  </sheetData>
  <mergeCells count="26">
    <mergeCell ref="F103:G103"/>
    <mergeCell ref="F47:G47"/>
    <mergeCell ref="F48:G48"/>
    <mergeCell ref="F49:G49"/>
    <mergeCell ref="F101:G101"/>
    <mergeCell ref="C43:C44"/>
    <mergeCell ref="F102:G102"/>
    <mergeCell ref="B2:H4"/>
    <mergeCell ref="C6:G6"/>
    <mergeCell ref="B8:G9"/>
    <mergeCell ref="D43:D44"/>
    <mergeCell ref="E43:E44"/>
    <mergeCell ref="G41:G42"/>
    <mergeCell ref="D41:D42"/>
    <mergeCell ref="C41:C42"/>
    <mergeCell ref="G43:G44"/>
    <mergeCell ref="E41:E42"/>
    <mergeCell ref="C7:G7"/>
    <mergeCell ref="C52:F52"/>
    <mergeCell ref="F41:F42"/>
    <mergeCell ref="B62:G63"/>
    <mergeCell ref="B58:G61"/>
    <mergeCell ref="F43:F44"/>
    <mergeCell ref="B41:B42"/>
    <mergeCell ref="B43:B44"/>
    <mergeCell ref="C53:E53"/>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abSelected="1" zoomScaleNormal="100" workbookViewId="0">
      <selection activeCell="B31" sqref="B31"/>
    </sheetView>
  </sheetViews>
  <sheetFormatPr defaultColWidth="9.1796875" defaultRowHeight="13" x14ac:dyDescent="0.3"/>
  <cols>
    <col min="1" max="1" width="3.81640625" style="24" bestFit="1" customWidth="1"/>
    <col min="2" max="2" width="128.54296875" style="24" customWidth="1"/>
    <col min="3" max="3" width="4.81640625" style="24" bestFit="1" customWidth="1"/>
    <col min="4" max="4" width="5.1796875" style="24" bestFit="1" customWidth="1"/>
    <col min="5" max="5" width="6" style="24" bestFit="1" customWidth="1"/>
    <col min="6" max="6" width="6.81640625" style="24" customWidth="1"/>
    <col min="7" max="7" width="7.453125" style="24" bestFit="1" customWidth="1"/>
    <col min="8" max="16384" width="9.1796875" style="24"/>
  </cols>
  <sheetData>
    <row r="1" spans="1:8" x14ac:dyDescent="0.3">
      <c r="A1" s="162" t="s">
        <v>0</v>
      </c>
      <c r="B1" s="162" t="s">
        <v>1</v>
      </c>
      <c r="C1" s="163" t="s">
        <v>2</v>
      </c>
      <c r="D1" s="162" t="s">
        <v>3</v>
      </c>
      <c r="E1" s="164" t="s">
        <v>71</v>
      </c>
      <c r="F1" s="165" t="s">
        <v>5</v>
      </c>
      <c r="G1" s="159" t="s">
        <v>72</v>
      </c>
    </row>
    <row r="2" spans="1:8" x14ac:dyDescent="0.3">
      <c r="A2" s="192" t="s">
        <v>14</v>
      </c>
      <c r="B2" s="193" t="s">
        <v>73</v>
      </c>
      <c r="C2" s="194"/>
      <c r="D2" s="195"/>
      <c r="E2" s="196"/>
      <c r="F2" s="197"/>
      <c r="G2" s="198"/>
    </row>
    <row r="3" spans="1:8" ht="26" x14ac:dyDescent="0.3">
      <c r="A3" s="166">
        <v>1</v>
      </c>
      <c r="B3" s="167" t="s">
        <v>74</v>
      </c>
      <c r="C3" s="163" t="s">
        <v>27</v>
      </c>
      <c r="D3" s="162">
        <v>825</v>
      </c>
      <c r="E3" s="168"/>
      <c r="F3" s="160">
        <f t="shared" ref="F3:F12" si="0">SUM(D3*E3)</f>
        <v>0</v>
      </c>
      <c r="G3" s="160">
        <f>F3*1.2</f>
        <v>0</v>
      </c>
      <c r="H3" s="169"/>
    </row>
    <row r="4" spans="1:8" x14ac:dyDescent="0.3">
      <c r="A4" s="166">
        <v>2</v>
      </c>
      <c r="B4" s="167" t="s">
        <v>75</v>
      </c>
      <c r="C4" s="163" t="s">
        <v>27</v>
      </c>
      <c r="D4" s="162">
        <v>131</v>
      </c>
      <c r="E4" s="168"/>
      <c r="F4" s="160">
        <f t="shared" si="0"/>
        <v>0</v>
      </c>
      <c r="G4" s="160">
        <f t="shared" ref="G4:G12" si="1">F4*1.2</f>
        <v>0</v>
      </c>
      <c r="H4" s="169"/>
    </row>
    <row r="5" spans="1:8" ht="26" x14ac:dyDescent="0.3">
      <c r="A5" s="166">
        <v>3</v>
      </c>
      <c r="B5" s="167" t="s">
        <v>76</v>
      </c>
      <c r="C5" s="163" t="s">
        <v>27</v>
      </c>
      <c r="D5" s="162">
        <v>103</v>
      </c>
      <c r="E5" s="168"/>
      <c r="F5" s="160">
        <f t="shared" si="0"/>
        <v>0</v>
      </c>
      <c r="G5" s="160">
        <f t="shared" si="1"/>
        <v>0</v>
      </c>
      <c r="H5" s="169"/>
    </row>
    <row r="6" spans="1:8" x14ac:dyDescent="0.3">
      <c r="A6" s="166">
        <v>4</v>
      </c>
      <c r="B6" s="167" t="s">
        <v>77</v>
      </c>
      <c r="C6" s="163" t="s">
        <v>28</v>
      </c>
      <c r="D6" s="162">
        <v>2</v>
      </c>
      <c r="E6" s="168"/>
      <c r="F6" s="160">
        <f t="shared" si="0"/>
        <v>0</v>
      </c>
      <c r="G6" s="160">
        <f t="shared" si="1"/>
        <v>0</v>
      </c>
      <c r="H6" s="169"/>
    </row>
    <row r="7" spans="1:8" x14ac:dyDescent="0.3">
      <c r="A7" s="166">
        <v>5</v>
      </c>
      <c r="B7" s="170" t="s">
        <v>50</v>
      </c>
      <c r="C7" s="165" t="s">
        <v>27</v>
      </c>
      <c r="D7" s="162">
        <v>24</v>
      </c>
      <c r="E7" s="168"/>
      <c r="F7" s="160">
        <f t="shared" si="0"/>
        <v>0</v>
      </c>
      <c r="G7" s="160">
        <f t="shared" si="1"/>
        <v>0</v>
      </c>
    </row>
    <row r="8" spans="1:8" ht="26" x14ac:dyDescent="0.3">
      <c r="A8" s="166">
        <v>6</v>
      </c>
      <c r="B8" s="170" t="s">
        <v>78</v>
      </c>
      <c r="C8" s="165" t="s">
        <v>28</v>
      </c>
      <c r="D8" s="162">
        <v>38</v>
      </c>
      <c r="E8" s="168"/>
      <c r="F8" s="160">
        <f t="shared" si="0"/>
        <v>0</v>
      </c>
      <c r="G8" s="160">
        <f t="shared" si="1"/>
        <v>0</v>
      </c>
    </row>
    <row r="9" spans="1:8" x14ac:dyDescent="0.3">
      <c r="A9" s="166">
        <v>7</v>
      </c>
      <c r="B9" s="170" t="s">
        <v>44</v>
      </c>
      <c r="C9" s="165" t="s">
        <v>29</v>
      </c>
      <c r="D9" s="162">
        <v>1</v>
      </c>
      <c r="E9" s="168"/>
      <c r="F9" s="160">
        <f t="shared" si="0"/>
        <v>0</v>
      </c>
      <c r="G9" s="160">
        <f t="shared" si="1"/>
        <v>0</v>
      </c>
    </row>
    <row r="10" spans="1:8" x14ac:dyDescent="0.3">
      <c r="A10" s="166">
        <v>8</v>
      </c>
      <c r="B10" s="171" t="s">
        <v>45</v>
      </c>
      <c r="C10" s="172" t="s">
        <v>28</v>
      </c>
      <c r="D10" s="162">
        <v>4</v>
      </c>
      <c r="E10" s="168"/>
      <c r="F10" s="160">
        <f t="shared" si="0"/>
        <v>0</v>
      </c>
      <c r="G10" s="160">
        <f t="shared" si="1"/>
        <v>0</v>
      </c>
    </row>
    <row r="11" spans="1:8" x14ac:dyDescent="0.3">
      <c r="A11" s="166">
        <v>9</v>
      </c>
      <c r="B11" s="170" t="s">
        <v>36</v>
      </c>
      <c r="C11" s="165" t="s">
        <v>29</v>
      </c>
      <c r="D11" s="162">
        <v>1</v>
      </c>
      <c r="E11" s="168"/>
      <c r="F11" s="160">
        <f t="shared" si="0"/>
        <v>0</v>
      </c>
      <c r="G11" s="160">
        <f t="shared" si="1"/>
        <v>0</v>
      </c>
    </row>
    <row r="12" spans="1:8" x14ac:dyDescent="0.3">
      <c r="A12" s="166">
        <v>10</v>
      </c>
      <c r="B12" s="170" t="s">
        <v>51</v>
      </c>
      <c r="C12" s="165" t="s">
        <v>29</v>
      </c>
      <c r="D12" s="162">
        <v>1</v>
      </c>
      <c r="E12" s="168"/>
      <c r="F12" s="160">
        <f t="shared" si="0"/>
        <v>0</v>
      </c>
      <c r="G12" s="160">
        <f t="shared" si="1"/>
        <v>0</v>
      </c>
    </row>
    <row r="13" spans="1:8" x14ac:dyDescent="0.3">
      <c r="A13" s="173"/>
      <c r="B13" s="174" t="s">
        <v>86</v>
      </c>
      <c r="C13" s="175"/>
      <c r="D13" s="176"/>
      <c r="E13" s="177"/>
      <c r="F13" s="190">
        <f>SUM(F3:F12)</f>
        <v>0</v>
      </c>
      <c r="G13" s="161">
        <f>SUM(G3:G12)</f>
        <v>0</v>
      </c>
    </row>
    <row r="14" spans="1:8" x14ac:dyDescent="0.3">
      <c r="A14" s="192" t="s">
        <v>15</v>
      </c>
      <c r="B14" s="199" t="s">
        <v>65</v>
      </c>
      <c r="C14" s="197"/>
      <c r="D14" s="195"/>
      <c r="E14" s="200"/>
      <c r="F14" s="201"/>
      <c r="G14" s="201"/>
    </row>
    <row r="15" spans="1:8" ht="26" x14ac:dyDescent="0.3">
      <c r="A15" s="166">
        <v>1</v>
      </c>
      <c r="B15" s="167" t="s">
        <v>79</v>
      </c>
      <c r="C15" s="165" t="s">
        <v>27</v>
      </c>
      <c r="D15" s="162">
        <v>112</v>
      </c>
      <c r="E15" s="179"/>
      <c r="F15" s="160">
        <f t="shared" ref="F15:F20" si="2">SUM(D15*E15)</f>
        <v>0</v>
      </c>
      <c r="G15" s="160">
        <f t="shared" ref="G15:G20" si="3">F15*1.2</f>
        <v>0</v>
      </c>
    </row>
    <row r="16" spans="1:8" ht="26" x14ac:dyDescent="0.3">
      <c r="A16" s="162">
        <v>2</v>
      </c>
      <c r="B16" s="167" t="s">
        <v>80</v>
      </c>
      <c r="C16" s="165" t="s">
        <v>27</v>
      </c>
      <c r="D16" s="162">
        <v>8</v>
      </c>
      <c r="E16" s="179"/>
      <c r="F16" s="160">
        <f t="shared" si="2"/>
        <v>0</v>
      </c>
      <c r="G16" s="160">
        <f t="shared" si="3"/>
        <v>0</v>
      </c>
    </row>
    <row r="17" spans="1:7" x14ac:dyDescent="0.3">
      <c r="A17" s="162">
        <v>3</v>
      </c>
      <c r="B17" s="170" t="s">
        <v>49</v>
      </c>
      <c r="C17" s="165" t="s">
        <v>21</v>
      </c>
      <c r="D17" s="162">
        <v>1</v>
      </c>
      <c r="E17" s="179"/>
      <c r="F17" s="160">
        <f t="shared" si="2"/>
        <v>0</v>
      </c>
      <c r="G17" s="160">
        <f t="shared" si="3"/>
        <v>0</v>
      </c>
    </row>
    <row r="18" spans="1:7" ht="39" x14ac:dyDescent="0.3">
      <c r="A18" s="162">
        <v>4</v>
      </c>
      <c r="B18" s="167" t="s">
        <v>81</v>
      </c>
      <c r="C18" s="165" t="s">
        <v>48</v>
      </c>
      <c r="D18" s="162">
        <v>1</v>
      </c>
      <c r="E18" s="179"/>
      <c r="F18" s="160">
        <f t="shared" si="2"/>
        <v>0</v>
      </c>
      <c r="G18" s="160">
        <f t="shared" si="3"/>
        <v>0</v>
      </c>
    </row>
    <row r="19" spans="1:7" x14ac:dyDescent="0.3">
      <c r="A19" s="162">
        <v>5</v>
      </c>
      <c r="B19" s="167" t="s">
        <v>61</v>
      </c>
      <c r="C19" s="165"/>
      <c r="D19" s="162">
        <v>0</v>
      </c>
      <c r="E19" s="179"/>
      <c r="F19" s="160">
        <f t="shared" si="2"/>
        <v>0</v>
      </c>
      <c r="G19" s="160">
        <f t="shared" si="3"/>
        <v>0</v>
      </c>
    </row>
    <row r="20" spans="1:7" x14ac:dyDescent="0.3">
      <c r="A20" s="162">
        <v>6</v>
      </c>
      <c r="B20" s="167" t="s">
        <v>47</v>
      </c>
      <c r="C20" s="165" t="s">
        <v>21</v>
      </c>
      <c r="D20" s="162">
        <v>8</v>
      </c>
      <c r="E20" s="179"/>
      <c r="F20" s="160">
        <f t="shared" si="2"/>
        <v>0</v>
      </c>
      <c r="G20" s="160">
        <f t="shared" si="3"/>
        <v>0</v>
      </c>
    </row>
    <row r="21" spans="1:7" x14ac:dyDescent="0.3">
      <c r="A21" s="176"/>
      <c r="B21" s="180" t="s">
        <v>86</v>
      </c>
      <c r="C21" s="175"/>
      <c r="D21" s="176"/>
      <c r="E21" s="177"/>
      <c r="F21" s="190">
        <f>SUM(F15:F20)</f>
        <v>0</v>
      </c>
      <c r="G21" s="161">
        <f>SUM(G15:G20)</f>
        <v>0</v>
      </c>
    </row>
    <row r="22" spans="1:7" x14ac:dyDescent="0.3">
      <c r="A22" s="192" t="s">
        <v>31</v>
      </c>
      <c r="B22" s="199" t="s">
        <v>30</v>
      </c>
      <c r="C22" s="197"/>
      <c r="D22" s="195"/>
      <c r="E22" s="200"/>
      <c r="F22" s="202"/>
      <c r="G22" s="201"/>
    </row>
    <row r="23" spans="1:7" x14ac:dyDescent="0.3">
      <c r="A23" s="166">
        <v>1</v>
      </c>
      <c r="B23" s="178" t="s">
        <v>82</v>
      </c>
      <c r="C23" s="165" t="s">
        <v>29</v>
      </c>
      <c r="D23" s="162">
        <v>1</v>
      </c>
      <c r="E23" s="179"/>
      <c r="F23" s="160">
        <f t="shared" ref="F23:F28" si="4">SUM(D23*E23)</f>
        <v>0</v>
      </c>
      <c r="G23" s="160">
        <f t="shared" ref="G23:G28" si="5">F23*1.2</f>
        <v>0</v>
      </c>
    </row>
    <row r="24" spans="1:7" ht="26" x14ac:dyDescent="0.3">
      <c r="A24" s="166">
        <v>2</v>
      </c>
      <c r="B24" s="181" t="s">
        <v>83</v>
      </c>
      <c r="C24" s="165" t="s">
        <v>28</v>
      </c>
      <c r="D24" s="162">
        <v>1</v>
      </c>
      <c r="E24" s="179"/>
      <c r="F24" s="160">
        <f t="shared" si="4"/>
        <v>0</v>
      </c>
      <c r="G24" s="160">
        <f t="shared" si="5"/>
        <v>0</v>
      </c>
    </row>
    <row r="25" spans="1:7" x14ac:dyDescent="0.3">
      <c r="A25" s="166">
        <v>3</v>
      </c>
      <c r="B25" s="178" t="s">
        <v>32</v>
      </c>
      <c r="C25" s="165" t="s">
        <v>29</v>
      </c>
      <c r="D25" s="162">
        <v>1</v>
      </c>
      <c r="E25" s="179"/>
      <c r="F25" s="160">
        <f t="shared" si="4"/>
        <v>0</v>
      </c>
      <c r="G25" s="160">
        <f t="shared" si="5"/>
        <v>0</v>
      </c>
    </row>
    <row r="26" spans="1:7" x14ac:dyDescent="0.3">
      <c r="A26" s="166">
        <v>4</v>
      </c>
      <c r="B26" s="182" t="s">
        <v>84</v>
      </c>
      <c r="C26" s="165" t="s">
        <v>60</v>
      </c>
      <c r="D26" s="162">
        <v>11</v>
      </c>
      <c r="E26" s="179"/>
      <c r="F26" s="160">
        <f t="shared" si="4"/>
        <v>0</v>
      </c>
      <c r="G26" s="160">
        <f t="shared" si="5"/>
        <v>0</v>
      </c>
    </row>
    <row r="27" spans="1:7" x14ac:dyDescent="0.3">
      <c r="A27" s="166">
        <v>5</v>
      </c>
      <c r="B27" s="181" t="s">
        <v>88</v>
      </c>
      <c r="C27" s="165" t="s">
        <v>21</v>
      </c>
      <c r="D27" s="162">
        <v>2</v>
      </c>
      <c r="E27" s="179"/>
      <c r="F27" s="160">
        <f t="shared" si="4"/>
        <v>0</v>
      </c>
      <c r="G27" s="160">
        <f t="shared" si="5"/>
        <v>0</v>
      </c>
    </row>
    <row r="28" spans="1:7" x14ac:dyDescent="0.3">
      <c r="A28" s="166">
        <v>6</v>
      </c>
      <c r="B28" s="181" t="s">
        <v>85</v>
      </c>
      <c r="C28" s="165" t="s">
        <v>21</v>
      </c>
      <c r="D28" s="162">
        <v>2</v>
      </c>
      <c r="E28" s="179"/>
      <c r="F28" s="160">
        <f t="shared" si="4"/>
        <v>0</v>
      </c>
      <c r="G28" s="160">
        <f t="shared" si="5"/>
        <v>0</v>
      </c>
    </row>
    <row r="29" spans="1:7" x14ac:dyDescent="0.3">
      <c r="A29" s="176"/>
      <c r="B29" s="180" t="s">
        <v>86</v>
      </c>
      <c r="C29" s="175"/>
      <c r="D29" s="176"/>
      <c r="E29" s="177"/>
      <c r="F29" s="190">
        <f>SUM(F23:F28)</f>
        <v>0</v>
      </c>
      <c r="G29" s="161">
        <f>SUM(G23:G28)</f>
        <v>0</v>
      </c>
    </row>
    <row r="30" spans="1:7" x14ac:dyDescent="0.3">
      <c r="A30" s="192" t="s">
        <v>20</v>
      </c>
      <c r="B30" s="199" t="s">
        <v>13</v>
      </c>
      <c r="C30" s="197"/>
      <c r="D30" s="195"/>
      <c r="E30" s="200"/>
      <c r="F30" s="201"/>
      <c r="G30" s="201"/>
    </row>
    <row r="31" spans="1:7" x14ac:dyDescent="0.3">
      <c r="A31" s="166">
        <v>1</v>
      </c>
      <c r="B31" s="183" t="s">
        <v>68</v>
      </c>
      <c r="C31" s="165" t="s">
        <v>21</v>
      </c>
      <c r="D31" s="162">
        <v>1</v>
      </c>
      <c r="E31" s="179"/>
      <c r="F31" s="160">
        <f>SUM(D31*E31)</f>
        <v>0</v>
      </c>
      <c r="G31" s="160">
        <f>F31*1.2</f>
        <v>0</v>
      </c>
    </row>
    <row r="32" spans="1:7" x14ac:dyDescent="0.3">
      <c r="A32" s="166">
        <v>2</v>
      </c>
      <c r="B32" s="184" t="s">
        <v>38</v>
      </c>
      <c r="C32" s="165" t="s">
        <v>21</v>
      </c>
      <c r="D32" s="162">
        <v>1</v>
      </c>
      <c r="E32" s="179"/>
      <c r="F32" s="160">
        <f>SUM(D32*E32)</f>
        <v>0</v>
      </c>
      <c r="G32" s="160">
        <f>F32*1.2</f>
        <v>0</v>
      </c>
    </row>
    <row r="33" spans="1:7" x14ac:dyDescent="0.3">
      <c r="A33" s="166">
        <v>3</v>
      </c>
      <c r="B33" s="184" t="s">
        <v>12</v>
      </c>
      <c r="C33" s="165" t="s">
        <v>21</v>
      </c>
      <c r="D33" s="162">
        <v>1</v>
      </c>
      <c r="E33" s="179"/>
      <c r="F33" s="160">
        <f>SUM(D33*E33)</f>
        <v>0</v>
      </c>
      <c r="G33" s="160">
        <f>F33*1.2</f>
        <v>0</v>
      </c>
    </row>
    <row r="34" spans="1:7" x14ac:dyDescent="0.3">
      <c r="A34" s="248">
        <v>4</v>
      </c>
      <c r="B34" s="170" t="s">
        <v>19</v>
      </c>
      <c r="C34" s="185" t="s">
        <v>21</v>
      </c>
      <c r="D34" s="185">
        <v>1</v>
      </c>
      <c r="E34" s="186"/>
      <c r="F34" s="191">
        <f>SUM(D34*E34)</f>
        <v>0</v>
      </c>
      <c r="G34" s="160">
        <f>F34*1.2</f>
        <v>0</v>
      </c>
    </row>
    <row r="35" spans="1:7" x14ac:dyDescent="0.3">
      <c r="A35" s="176"/>
      <c r="B35" s="174" t="s">
        <v>86</v>
      </c>
      <c r="C35" s="176"/>
      <c r="D35" s="176"/>
      <c r="E35" s="177"/>
      <c r="F35" s="190">
        <f>SUM(F31:F34)</f>
        <v>0</v>
      </c>
      <c r="G35" s="161">
        <f>SUM(G31:G34)</f>
        <v>0</v>
      </c>
    </row>
    <row r="36" spans="1:7" x14ac:dyDescent="0.3">
      <c r="A36" s="187"/>
      <c r="B36" s="187"/>
      <c r="C36" s="187"/>
      <c r="D36" s="187"/>
      <c r="E36" s="188"/>
      <c r="F36" s="158"/>
      <c r="G36" s="189">
        <f>SUM(G13,G21,G29,G35)</f>
        <v>0</v>
      </c>
    </row>
    <row r="37" spans="1:7" ht="14" x14ac:dyDescent="0.3">
      <c r="A37" s="79"/>
      <c r="B37" s="79"/>
      <c r="C37" s="79"/>
      <c r="D37" s="79"/>
      <c r="E37" s="79"/>
      <c r="F37" s="79"/>
      <c r="G37" s="79"/>
    </row>
    <row r="38" spans="1:7" ht="14" x14ac:dyDescent="0.3">
      <c r="A38" s="79"/>
      <c r="B38" s="247" t="s">
        <v>6</v>
      </c>
      <c r="C38" s="41"/>
      <c r="D38" s="40"/>
      <c r="E38" s="40"/>
      <c r="F38" s="40"/>
      <c r="G38" s="40"/>
    </row>
    <row r="39" spans="1:7" ht="14" x14ac:dyDescent="0.3">
      <c r="A39" s="79"/>
      <c r="B39" s="40" t="s">
        <v>7</v>
      </c>
      <c r="C39" s="41"/>
      <c r="D39" s="40"/>
      <c r="E39" s="40"/>
      <c r="F39" s="40"/>
      <c r="G39" s="40"/>
    </row>
    <row r="40" spans="1:7" x14ac:dyDescent="0.3">
      <c r="A40" s="3"/>
      <c r="B40" s="40" t="s">
        <v>87</v>
      </c>
      <c r="C40" s="41"/>
      <c r="D40" s="40"/>
      <c r="E40" s="40"/>
      <c r="F40" s="40"/>
      <c r="G40" s="40"/>
    </row>
    <row r="41" spans="1:7" ht="34.5" x14ac:dyDescent="0.3">
      <c r="A41" s="3"/>
      <c r="B41" s="203" t="s">
        <v>62</v>
      </c>
      <c r="C41" s="203"/>
      <c r="D41" s="203"/>
      <c r="E41" s="203"/>
      <c r="F41" s="203"/>
      <c r="G41" s="203"/>
    </row>
    <row r="42" spans="1:7" x14ac:dyDescent="0.3">
      <c r="A42" s="27"/>
      <c r="B42" s="211" t="s">
        <v>33</v>
      </c>
      <c r="C42" s="211"/>
      <c r="D42" s="211"/>
      <c r="E42" s="211"/>
      <c r="F42" s="211"/>
      <c r="G42" s="211"/>
    </row>
    <row r="43" spans="1:7" x14ac:dyDescent="0.3">
      <c r="A43" s="27"/>
      <c r="B43" s="211"/>
      <c r="C43" s="211"/>
      <c r="D43" s="211"/>
      <c r="E43" s="211"/>
      <c r="F43" s="211"/>
      <c r="G43" s="211"/>
    </row>
    <row r="44" spans="1:7" ht="14" x14ac:dyDescent="0.3">
      <c r="A44" s="27"/>
      <c r="B44" s="27"/>
      <c r="C44" s="20"/>
      <c r="D44" s="36"/>
      <c r="E44" s="27"/>
      <c r="F44" s="12"/>
      <c r="G44" s="79"/>
    </row>
    <row r="45" spans="1:7" ht="14" x14ac:dyDescent="0.3">
      <c r="A45" s="27"/>
      <c r="B45" s="27"/>
      <c r="C45" s="20"/>
      <c r="D45" s="36"/>
      <c r="E45" s="27"/>
      <c r="F45" s="12"/>
      <c r="G45" s="79"/>
    </row>
    <row r="46" spans="1:7" ht="14" x14ac:dyDescent="0.3">
      <c r="A46" s="27"/>
      <c r="B46" s="27"/>
      <c r="C46" s="20"/>
      <c r="D46" s="33"/>
      <c r="E46" s="27"/>
      <c r="F46" s="12"/>
      <c r="G46" s="79"/>
    </row>
    <row r="47" spans="1:7" ht="14" x14ac:dyDescent="0.3">
      <c r="A47" s="27"/>
      <c r="B47" s="27"/>
      <c r="C47" s="20"/>
      <c r="D47" s="33"/>
      <c r="E47" s="27"/>
      <c r="F47" s="12"/>
      <c r="G47" s="79"/>
    </row>
    <row r="48" spans="1:7" ht="14" x14ac:dyDescent="0.3">
      <c r="A48" s="27"/>
      <c r="B48" s="27"/>
      <c r="C48" s="20"/>
      <c r="D48" s="33"/>
      <c r="E48" s="27"/>
      <c r="F48" s="12"/>
      <c r="G48" s="79"/>
    </row>
    <row r="49" spans="1:7" ht="14" x14ac:dyDescent="0.3">
      <c r="A49" s="27"/>
      <c r="B49" s="27"/>
      <c r="C49" s="20"/>
      <c r="D49" s="33"/>
      <c r="E49" s="27"/>
      <c r="F49" s="12"/>
      <c r="G49" s="79"/>
    </row>
    <row r="50" spans="1:7" ht="14" x14ac:dyDescent="0.3">
      <c r="A50" s="27"/>
      <c r="B50" s="27"/>
      <c r="C50" s="20"/>
      <c r="D50" s="33"/>
      <c r="E50" s="27"/>
      <c r="F50" s="12"/>
      <c r="G50" s="79"/>
    </row>
    <row r="51" spans="1:7" ht="14" x14ac:dyDescent="0.3">
      <c r="A51" s="27"/>
      <c r="B51" s="27"/>
      <c r="C51" s="20"/>
      <c r="D51" s="33"/>
      <c r="E51" s="27"/>
      <c r="F51" s="12"/>
      <c r="G51" s="79"/>
    </row>
    <row r="52" spans="1:7" ht="14" x14ac:dyDescent="0.3">
      <c r="A52" s="27"/>
      <c r="B52" s="27"/>
      <c r="C52" s="3"/>
      <c r="D52" s="33"/>
      <c r="E52" s="27"/>
      <c r="F52" s="12"/>
      <c r="G52" s="79"/>
    </row>
    <row r="53" spans="1:7" ht="14" x14ac:dyDescent="0.3">
      <c r="A53" s="27"/>
      <c r="B53" s="27"/>
      <c r="C53" s="3"/>
      <c r="D53" s="33"/>
      <c r="E53" s="27"/>
      <c r="F53" s="12"/>
      <c r="G53" s="79"/>
    </row>
    <row r="54" spans="1:7" ht="14" x14ac:dyDescent="0.3">
      <c r="A54" s="27"/>
      <c r="B54" s="27"/>
      <c r="C54" s="3"/>
      <c r="D54" s="33"/>
      <c r="E54" s="27"/>
      <c r="F54" s="12"/>
      <c r="G54" s="79"/>
    </row>
    <row r="55" spans="1:7" ht="14" x14ac:dyDescent="0.3">
      <c r="A55" s="27"/>
      <c r="B55" s="27"/>
      <c r="C55" s="3"/>
      <c r="D55" s="33"/>
      <c r="E55" s="27"/>
      <c r="F55" s="12"/>
      <c r="G55" s="79"/>
    </row>
    <row r="56" spans="1:7" ht="14" x14ac:dyDescent="0.3">
      <c r="A56" s="27"/>
      <c r="B56" s="27"/>
      <c r="C56" s="3"/>
      <c r="D56" s="33"/>
      <c r="E56" s="27"/>
      <c r="F56" s="12"/>
      <c r="G56" s="79"/>
    </row>
    <row r="57" spans="1:7" ht="14" x14ac:dyDescent="0.3">
      <c r="A57" s="27"/>
      <c r="B57" s="37"/>
      <c r="C57" s="3"/>
      <c r="D57" s="33"/>
      <c r="E57" s="27"/>
      <c r="F57" s="12"/>
      <c r="G57" s="79"/>
    </row>
    <row r="58" spans="1:7" ht="14" x14ac:dyDescent="0.3">
      <c r="A58" s="27"/>
      <c r="B58" s="37"/>
      <c r="C58" s="3"/>
      <c r="D58" s="33"/>
      <c r="E58" s="27"/>
      <c r="F58" s="12"/>
      <c r="G58" s="79"/>
    </row>
    <row r="59" spans="1:7" ht="14" x14ac:dyDescent="0.3">
      <c r="A59" s="27"/>
      <c r="B59" s="27"/>
      <c r="C59" s="3"/>
      <c r="D59" s="33"/>
      <c r="E59" s="27"/>
      <c r="F59" s="12"/>
      <c r="G59" s="79"/>
    </row>
    <row r="60" spans="1:7" ht="14" x14ac:dyDescent="0.3">
      <c r="A60" s="27"/>
      <c r="B60" s="27"/>
      <c r="C60" s="3"/>
      <c r="D60" s="33"/>
      <c r="E60" s="27"/>
      <c r="F60" s="12"/>
      <c r="G60" s="79"/>
    </row>
    <row r="61" spans="1:7" ht="14" x14ac:dyDescent="0.3">
      <c r="A61" s="27"/>
      <c r="B61" s="27"/>
      <c r="C61" s="3"/>
      <c r="D61" s="33"/>
      <c r="E61" s="27"/>
      <c r="F61" s="12"/>
      <c r="G61" s="79"/>
    </row>
    <row r="62" spans="1:7" ht="14" x14ac:dyDescent="0.3">
      <c r="A62" s="27"/>
      <c r="B62" s="27"/>
      <c r="C62" s="3"/>
      <c r="D62" s="33"/>
      <c r="E62" s="27"/>
      <c r="F62" s="12"/>
      <c r="G62" s="79"/>
    </row>
    <row r="63" spans="1:7" ht="14" x14ac:dyDescent="0.3">
      <c r="A63" s="27"/>
      <c r="B63" s="27"/>
      <c r="C63" s="3"/>
      <c r="D63" s="33"/>
      <c r="E63" s="27"/>
      <c r="F63" s="12"/>
      <c r="G63" s="79"/>
    </row>
    <row r="64" spans="1:7" ht="15.5" x14ac:dyDescent="0.35">
      <c r="A64" s="26"/>
      <c r="B64" s="26"/>
      <c r="C64" s="38"/>
      <c r="D64" s="28"/>
      <c r="E64" s="238"/>
      <c r="F64" s="238"/>
      <c r="G64" s="79"/>
    </row>
    <row r="65" spans="1:7" ht="15.5" x14ac:dyDescent="0.35">
      <c r="A65" s="26"/>
      <c r="B65" s="26"/>
      <c r="C65" s="38"/>
      <c r="D65" s="28"/>
      <c r="E65" s="238"/>
      <c r="F65" s="238"/>
      <c r="G65" s="79"/>
    </row>
    <row r="66" spans="1:7" ht="15.5" x14ac:dyDescent="0.35">
      <c r="A66" s="26"/>
      <c r="B66" s="26"/>
      <c r="C66" s="38"/>
      <c r="D66" s="26"/>
      <c r="E66" s="238"/>
      <c r="F66" s="238"/>
      <c r="G66" s="79"/>
    </row>
    <row r="67" spans="1:7" ht="14" x14ac:dyDescent="0.3">
      <c r="A67" s="79"/>
      <c r="B67" s="79"/>
      <c r="C67" s="79"/>
      <c r="D67" s="79"/>
      <c r="E67" s="79"/>
      <c r="F67" s="79"/>
      <c r="G67" s="79"/>
    </row>
    <row r="68" spans="1:7" ht="14" x14ac:dyDescent="0.3">
      <c r="A68" s="3"/>
      <c r="B68" s="39"/>
      <c r="C68" s="3"/>
      <c r="D68" s="3"/>
      <c r="E68" s="27"/>
      <c r="F68" s="27"/>
      <c r="G68" s="79"/>
    </row>
    <row r="69" spans="1:7" ht="14" x14ac:dyDescent="0.3">
      <c r="A69" s="3"/>
      <c r="B69" s="39"/>
      <c r="C69" s="3"/>
      <c r="D69" s="3"/>
      <c r="E69" s="27"/>
      <c r="F69" s="27"/>
      <c r="G69" s="79"/>
    </row>
    <row r="70" spans="1:7" ht="14" x14ac:dyDescent="0.3">
      <c r="A70" s="3"/>
      <c r="B70" s="39"/>
      <c r="C70" s="3"/>
      <c r="D70" s="3"/>
      <c r="E70" s="27"/>
      <c r="F70" s="27"/>
      <c r="G70" s="79"/>
    </row>
    <row r="71" spans="1:7" ht="14" x14ac:dyDescent="0.3">
      <c r="A71" s="3"/>
      <c r="B71" s="39"/>
      <c r="C71" s="3"/>
      <c r="D71" s="3"/>
      <c r="E71" s="27"/>
      <c r="F71" s="27"/>
      <c r="G71" s="79"/>
    </row>
    <row r="72" spans="1:7" ht="14" x14ac:dyDescent="0.3">
      <c r="A72" s="3"/>
      <c r="B72" s="39"/>
      <c r="C72" s="3"/>
      <c r="D72" s="3"/>
      <c r="E72" s="27"/>
      <c r="F72" s="27"/>
      <c r="G72" s="79"/>
    </row>
    <row r="73" spans="1:7" ht="14" x14ac:dyDescent="0.3">
      <c r="A73" s="3"/>
      <c r="B73" s="27"/>
      <c r="C73" s="3"/>
      <c r="D73" s="3"/>
      <c r="E73" s="79"/>
      <c r="F73" s="79"/>
      <c r="G73" s="79"/>
    </row>
  </sheetData>
  <mergeCells count="4">
    <mergeCell ref="E64:F64"/>
    <mergeCell ref="E65:F65"/>
    <mergeCell ref="E66:F66"/>
    <mergeCell ref="B42:G43"/>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kohendamine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2021-03-05T14:31:22Z</dcterms:created>
  <dcterms:modified xsi:type="dcterms:W3CDTF">2021-03-05T14:43:29Z</dcterms:modified>
</cp:coreProperties>
</file>