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mo\FAUSTO CAPITAL\7_RENTNIKUTE INFO\Vaal Galerii_Fahle 2\"/>
    </mc:Choice>
  </mc:AlternateContent>
  <xr:revisionPtr revIDLastSave="0" documentId="13_ncr:1_{32C325D9-ED37-4875-920B-230B0C71BF7C}" xr6:coauthVersionLast="36" xr6:coauthVersionMax="36" xr10:uidLastSave="{00000000-0000-0000-0000-000000000000}"/>
  <bookViews>
    <workbookView xWindow="0" yWindow="0" windowWidth="17256" windowHeight="5640" xr2:uid="{E063F6A3-9176-494A-8811-2964DFDA1A1C}"/>
  </bookViews>
  <sheets>
    <sheet name="mahutabel" sheetId="1" r:id="rId1"/>
    <sheet name="töömaa piiritlus" sheetId="2" r:id="rId2"/>
    <sheet name="seinatüübi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2" i="1"/>
  <c r="D31" i="1"/>
  <c r="D11" i="1"/>
  <c r="D38" i="1" l="1"/>
  <c r="D37" i="1"/>
  <c r="D36" i="1"/>
  <c r="D33" i="1"/>
  <c r="D32" i="1"/>
  <c r="D30" i="1"/>
  <c r="D28" i="1"/>
  <c r="D25" i="1"/>
  <c r="D24" i="1"/>
  <c r="D21" i="1"/>
  <c r="D49" i="1"/>
  <c r="D19" i="1"/>
  <c r="D17" i="1"/>
  <c r="D16" i="1"/>
  <c r="D15" i="1"/>
  <c r="D14" i="1"/>
  <c r="D13" i="1"/>
  <c r="D9" i="1"/>
  <c r="D8" i="1"/>
</calcChain>
</file>

<file path=xl/sharedStrings.xml><?xml version="1.0" encoding="utf-8"?>
<sst xmlns="http://schemas.openxmlformats.org/spreadsheetml/2006/main" count="127" uniqueCount="72">
  <si>
    <t>Pindala: 231 m²</t>
  </si>
  <si>
    <t>Nr.</t>
  </si>
  <si>
    <t>m2</t>
  </si>
  <si>
    <t>Kirjeldus</t>
  </si>
  <si>
    <t>ühik</t>
  </si>
  <si>
    <t>kogus</t>
  </si>
  <si>
    <t>üh.hind</t>
  </si>
  <si>
    <t>summa</t>
  </si>
  <si>
    <t>Üldehituslikud tööd ja teenused</t>
  </si>
  <si>
    <t>m3</t>
  </si>
  <si>
    <t>tk</t>
  </si>
  <si>
    <t>Kipssein (tüüp SS-06)</t>
  </si>
  <si>
    <t>Fibo 3 150mm sein (tüüp SS-04) müüritis</t>
  </si>
  <si>
    <t>Fibo 3 200mm sein (tüüp SS-05) müüritis</t>
  </si>
  <si>
    <t>Fibo 3 100mm sein (tüüp SS-03) müüritis</t>
  </si>
  <si>
    <t>Fibo 5 200mm sein (tüüp SS-02)</t>
  </si>
  <si>
    <t>šahti kamber põrand telg B</t>
  </si>
  <si>
    <t>Kipssein (tüüp SS-07)</t>
  </si>
  <si>
    <t>šahti kamber seinad telg B viimistlus</t>
  </si>
  <si>
    <t>betoonpõranda ehitus, sh aluse ehitustööd</t>
  </si>
  <si>
    <t>tellija tarne</t>
  </si>
  <si>
    <t>Viimistlustööd</t>
  </si>
  <si>
    <t>betoonpõranda viimistlus / põrandakate - tolmutõke</t>
  </si>
  <si>
    <t>seina SS-09 viimistlus (pahtel+kruntvärv+2xvärv)</t>
  </si>
  <si>
    <t>seina SS-02 viimistlus (pahtel+kruntvärv+2xvärv)</t>
  </si>
  <si>
    <t>paekiviseinade tolmutõke</t>
  </si>
  <si>
    <t>olemasolevate paekiviseinade korrastamine, remont</t>
  </si>
  <si>
    <t>Olemasoleva betoonlae tolmutõke</t>
  </si>
  <si>
    <t>VK šaht ruumis 113, müüritis</t>
  </si>
  <si>
    <t>VK šahti viimistlemine - tolmutõkkega</t>
  </si>
  <si>
    <t>seina SS-10 viimistlus (pahtel+kruntvärv+2xvärv)</t>
  </si>
  <si>
    <t>seina SS-01 viimistlus (pahtel+kruntvärv+2xvärv)</t>
  </si>
  <si>
    <t>seina SS-07 viimistlus (pahtel+kruntvärv+2xvärv)</t>
  </si>
  <si>
    <t>R/Bpostide viimistlus tolmutõkkega</t>
  </si>
  <si>
    <t>seina SS-04 viimistlus (pahtel+kruntvärv+2xvärv)</t>
  </si>
  <si>
    <t>seina SS-05 viimistlus (pahtel+kruntvärv+2xvärv)</t>
  </si>
  <si>
    <t>uue r/b betoonlae viimistlus - tolmutõke</t>
  </si>
  <si>
    <t>Seina SS-06 viimistlus (pahtel+kruntvärv+2xvärv)</t>
  </si>
  <si>
    <t>WC poti seinasisese raami katmine kipsiga</t>
  </si>
  <si>
    <t>Avatäited</t>
  </si>
  <si>
    <t>Vu-105b (1600x2500)</t>
  </si>
  <si>
    <t>M10 (1000x2100)</t>
  </si>
  <si>
    <t>M9 (900x2100)</t>
  </si>
  <si>
    <t>M7 (700x2100)</t>
  </si>
  <si>
    <t>U-111 (1000x2100; EI30)</t>
  </si>
  <si>
    <t>U-109 (900x2100; EI30)</t>
  </si>
  <si>
    <t>U-112 (1000x2100; EI30)</t>
  </si>
  <si>
    <t>lukustus</t>
  </si>
  <si>
    <t>kmpl</t>
  </si>
  <si>
    <t>Furnituur</t>
  </si>
  <si>
    <t>Sanitaartehnika</t>
  </si>
  <si>
    <t>Valamusegisti Vitra Solid S</t>
  </si>
  <si>
    <t>Valamu Isvea Purit Sharp, 45cm</t>
  </si>
  <si>
    <t>WC seinasisene element  Vitra (19R742580001)</t>
  </si>
  <si>
    <t>WC loputuskasti nupp Vitra Loop R kroom</t>
  </si>
  <si>
    <t>WC-pott Vitra S50</t>
  </si>
  <si>
    <t>Prill-laud wc potile Vitra S50</t>
  </si>
  <si>
    <t>Klaassein; lükanduks 900 / ei kuulu hankesse</t>
  </si>
  <si>
    <t>olemasolevate raudbetoonist lae remont (ajalooline lagi)</t>
  </si>
  <si>
    <t>paekiviseinade puhastamine (eemaldada lahtised tükid, vuugid)</t>
  </si>
  <si>
    <t>anterosooli pikenduseks metallpost koos vundamendiga</t>
  </si>
  <si>
    <t>R/B sein (tüüp SS-01) ruum (asendus, täisbet.columbia)</t>
  </si>
  <si>
    <t>olemasoleva anterosooli pikendamine 0,8m (0,22m paks plaat)</t>
  </si>
  <si>
    <t>Märkused</t>
  </si>
  <si>
    <t>U-107 (1600x2100; EI30)</t>
  </si>
  <si>
    <t>Summa kokku:</t>
  </si>
  <si>
    <t>Kehtiv käibemaksu määr 20%:</t>
  </si>
  <si>
    <t>Kogumaksumus koos käibemaksuga.</t>
  </si>
  <si>
    <t>TÖÖMAA PIIRITLUS</t>
  </si>
  <si>
    <t>RENDIPIND</t>
  </si>
  <si>
    <t>RENDIPINNAGA SEOTUD TEHNILISED PINNAD</t>
  </si>
  <si>
    <t xml:space="preserve">Rendipind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</si>
</sst>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theme="1"/>
      <name val="Calibri Light"/>
      <family val="2"/>
      <scheme val="major"/>
    </font>
    <font>
      <i/>
      <u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2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indent="1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2"/>
    </xf>
    <xf numFmtId="0" fontId="9" fillId="0" borderId="0" xfId="0" applyFont="1"/>
    <xf numFmtId="0" fontId="10" fillId="3" borderId="0" xfId="0" applyFont="1" applyFill="1"/>
    <xf numFmtId="0" fontId="0" fillId="4" borderId="0" xfId="0" applyFill="1"/>
    <xf numFmtId="0" fontId="7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indent="1"/>
    </xf>
    <xf numFmtId="0" fontId="6" fillId="2" borderId="1" xfId="0" applyFont="1" applyFill="1" applyBorder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17</xdr:col>
      <xdr:colOff>179657</xdr:colOff>
      <xdr:row>43</xdr:row>
      <xdr:rowOff>162918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65A06D-200D-4B28-B0E9-579CFE62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2857" cy="72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129541</xdr:rowOff>
    </xdr:from>
    <xdr:to>
      <xdr:col>16</xdr:col>
      <xdr:colOff>112798</xdr:colOff>
      <xdr:row>22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9A38F-C91A-4353-9ACE-1EB29709A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129541"/>
          <a:ext cx="9805438" cy="391667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22</xdr:row>
      <xdr:rowOff>15241</xdr:rowOff>
    </xdr:from>
    <xdr:to>
      <xdr:col>16</xdr:col>
      <xdr:colOff>121920</xdr:colOff>
      <xdr:row>44</xdr:row>
      <xdr:rowOff>137161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9C33C3-9FE7-46E1-880B-DAD6C0C5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" y="4038601"/>
          <a:ext cx="9867900" cy="414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15DB-2767-4BDC-BA22-040BB6158446}">
  <dimension ref="A1:G63"/>
  <sheetViews>
    <sheetView tabSelected="1" workbookViewId="0">
      <selection activeCell="J10" sqref="J10"/>
    </sheetView>
  </sheetViews>
  <sheetFormatPr defaultRowHeight="14.4" x14ac:dyDescent="0.3"/>
  <cols>
    <col min="1" max="1" width="4.5546875" style="6" customWidth="1"/>
    <col min="2" max="2" width="54.21875" style="6" customWidth="1"/>
    <col min="3" max="3" width="8.33203125" style="6" customWidth="1"/>
    <col min="4" max="5" width="8.88671875" style="6"/>
    <col min="6" max="7" width="13.109375" style="7" customWidth="1"/>
    <col min="8" max="16384" width="8.88671875" style="6"/>
  </cols>
  <sheetData>
    <row r="1" spans="1:7" x14ac:dyDescent="0.3">
      <c r="A1" s="1" t="s">
        <v>71</v>
      </c>
    </row>
    <row r="2" spans="1:7" x14ac:dyDescent="0.3">
      <c r="A2" s="2" t="s">
        <v>0</v>
      </c>
    </row>
    <row r="4" spans="1:7" x14ac:dyDescent="0.3">
      <c r="A4" s="15" t="s">
        <v>1</v>
      </c>
      <c r="B4" s="16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63</v>
      </c>
    </row>
    <row r="5" spans="1:7" x14ac:dyDescent="0.3">
      <c r="A5" s="9"/>
      <c r="B5" s="20" t="s">
        <v>8</v>
      </c>
      <c r="C5" s="10"/>
      <c r="D5" s="10"/>
      <c r="E5" s="5"/>
      <c r="F5" s="5"/>
      <c r="G5" s="5"/>
    </row>
    <row r="6" spans="1:7" x14ac:dyDescent="0.3">
      <c r="A6" s="9">
        <v>1</v>
      </c>
      <c r="B6" s="21" t="s">
        <v>19</v>
      </c>
      <c r="C6" s="3" t="s">
        <v>2</v>
      </c>
      <c r="D6" s="3">
        <v>231</v>
      </c>
      <c r="E6" s="5"/>
      <c r="F6" s="18"/>
      <c r="G6" s="18" t="s">
        <v>20</v>
      </c>
    </row>
    <row r="7" spans="1:7" x14ac:dyDescent="0.3">
      <c r="A7" s="9">
        <v>2</v>
      </c>
      <c r="B7" s="21" t="s">
        <v>58</v>
      </c>
      <c r="C7" s="3" t="s">
        <v>2</v>
      </c>
      <c r="D7" s="3">
        <v>231</v>
      </c>
      <c r="E7" s="4"/>
      <c r="F7" s="4"/>
      <c r="G7" s="4"/>
    </row>
    <row r="8" spans="1:7" x14ac:dyDescent="0.3">
      <c r="A8" s="9">
        <v>3</v>
      </c>
      <c r="B8" s="21" t="s">
        <v>59</v>
      </c>
      <c r="C8" s="3" t="s">
        <v>2</v>
      </c>
      <c r="D8" s="3">
        <f>4.84*(18.71+8.43)</f>
        <v>131.35759999999999</v>
      </c>
      <c r="E8" s="4"/>
      <c r="F8" s="9"/>
      <c r="G8" s="9"/>
    </row>
    <row r="9" spans="1:7" x14ac:dyDescent="0.3">
      <c r="A9" s="9">
        <v>4</v>
      </c>
      <c r="B9" s="21" t="s">
        <v>62</v>
      </c>
      <c r="C9" s="3" t="s">
        <v>9</v>
      </c>
      <c r="D9" s="3">
        <f>0.22*5.5</f>
        <v>1.21</v>
      </c>
      <c r="E9" s="8"/>
      <c r="F9" s="9"/>
      <c r="G9" s="9"/>
    </row>
    <row r="10" spans="1:7" x14ac:dyDescent="0.3">
      <c r="A10" s="9">
        <v>5</v>
      </c>
      <c r="B10" s="21" t="s">
        <v>60</v>
      </c>
      <c r="C10" s="3" t="s">
        <v>10</v>
      </c>
      <c r="D10" s="3">
        <v>1</v>
      </c>
      <c r="E10" s="8"/>
      <c r="F10" s="9"/>
      <c r="G10" s="9"/>
    </row>
    <row r="11" spans="1:7" x14ac:dyDescent="0.3">
      <c r="A11" s="9">
        <v>6</v>
      </c>
      <c r="B11" s="21" t="s">
        <v>61</v>
      </c>
      <c r="C11" s="3" t="s">
        <v>2</v>
      </c>
      <c r="D11" s="3">
        <f>4.9*2.824-2.1*0.9+5.31-2.1*0.9</f>
        <v>15.367599999999999</v>
      </c>
      <c r="E11" s="8"/>
      <c r="F11" s="9"/>
      <c r="G11" s="9"/>
    </row>
    <row r="12" spans="1:7" x14ac:dyDescent="0.3">
      <c r="A12" s="9">
        <v>7</v>
      </c>
      <c r="B12" s="21" t="s">
        <v>15</v>
      </c>
      <c r="C12" s="3" t="s">
        <v>2</v>
      </c>
      <c r="D12" s="3">
        <f>4.9*23.2-1.5*2.1-2.4*5.041+29.5+2*2.5</f>
        <v>132.9316</v>
      </c>
      <c r="E12" s="8"/>
      <c r="F12" s="9"/>
      <c r="G12" s="9"/>
    </row>
    <row r="13" spans="1:7" x14ac:dyDescent="0.3">
      <c r="A13" s="9">
        <v>8</v>
      </c>
      <c r="B13" s="21" t="s">
        <v>14</v>
      </c>
      <c r="C13" s="3" t="s">
        <v>2</v>
      </c>
      <c r="D13" s="3">
        <f>4.9*0.998*3</f>
        <v>14.6706</v>
      </c>
      <c r="E13" s="8"/>
      <c r="F13" s="9"/>
      <c r="G13" s="9"/>
    </row>
    <row r="14" spans="1:7" x14ac:dyDescent="0.3">
      <c r="A14" s="9">
        <v>9</v>
      </c>
      <c r="B14" s="21" t="s">
        <v>12</v>
      </c>
      <c r="C14" s="3" t="s">
        <v>2</v>
      </c>
      <c r="D14" s="3">
        <f>4.9*3.22</f>
        <v>15.778000000000002</v>
      </c>
      <c r="E14" s="8"/>
      <c r="F14" s="9"/>
      <c r="G14" s="9"/>
    </row>
    <row r="15" spans="1:7" x14ac:dyDescent="0.3">
      <c r="A15" s="9">
        <v>10</v>
      </c>
      <c r="B15" s="21" t="s">
        <v>13</v>
      </c>
      <c r="C15" s="3" t="s">
        <v>2</v>
      </c>
      <c r="D15" s="3">
        <f>4.9*1.15*2</f>
        <v>11.27</v>
      </c>
      <c r="E15" s="8"/>
      <c r="F15" s="9"/>
      <c r="G15" s="9"/>
    </row>
    <row r="16" spans="1:7" x14ac:dyDescent="0.3">
      <c r="A16" s="9">
        <v>11</v>
      </c>
      <c r="B16" s="21" t="s">
        <v>11</v>
      </c>
      <c r="C16" s="3" t="s">
        <v>2</v>
      </c>
      <c r="D16" s="3">
        <f>4.9*3.72</f>
        <v>18.228000000000002</v>
      </c>
      <c r="E16" s="8"/>
      <c r="F16" s="9"/>
      <c r="G16" s="9"/>
    </row>
    <row r="17" spans="1:7" x14ac:dyDescent="0.3">
      <c r="A17" s="9">
        <v>12</v>
      </c>
      <c r="B17" s="21" t="s">
        <v>17</v>
      </c>
      <c r="C17" s="3" t="s">
        <v>2</v>
      </c>
      <c r="D17" s="3">
        <f>2.28*16.851-1*2.1-0.9*2.1-0.9*2.1-2*0.7*2.1</f>
        <v>29.600279999999987</v>
      </c>
      <c r="E17" s="8"/>
      <c r="F17" s="9"/>
      <c r="G17" s="9"/>
    </row>
    <row r="18" spans="1:7" x14ac:dyDescent="0.3">
      <c r="A18" s="9">
        <v>13</v>
      </c>
      <c r="B18" s="21" t="s">
        <v>16</v>
      </c>
      <c r="C18" s="3" t="s">
        <v>2</v>
      </c>
      <c r="D18" s="3">
        <v>0.75</v>
      </c>
      <c r="E18" s="8"/>
      <c r="F18" s="9"/>
      <c r="G18" s="9"/>
    </row>
    <row r="19" spans="1:7" x14ac:dyDescent="0.3">
      <c r="A19" s="9">
        <v>14</v>
      </c>
      <c r="B19" s="21" t="s">
        <v>18</v>
      </c>
      <c r="C19" s="3" t="s">
        <v>2</v>
      </c>
      <c r="D19" s="3">
        <f>2.28*2.5-1*2.1-1*2.1</f>
        <v>1.4999999999999991</v>
      </c>
      <c r="E19" s="8"/>
      <c r="F19" s="9"/>
      <c r="G19" s="9"/>
    </row>
    <row r="20" spans="1:7" x14ac:dyDescent="0.3">
      <c r="A20" s="9">
        <v>15</v>
      </c>
      <c r="B20" s="21" t="s">
        <v>28</v>
      </c>
      <c r="C20" s="3" t="s">
        <v>2</v>
      </c>
      <c r="D20" s="3">
        <v>5.94</v>
      </c>
      <c r="E20" s="8"/>
      <c r="F20" s="9"/>
      <c r="G20" s="9"/>
    </row>
    <row r="21" spans="1:7" x14ac:dyDescent="0.3">
      <c r="A21" s="9">
        <v>16</v>
      </c>
      <c r="B21" s="21" t="s">
        <v>26</v>
      </c>
      <c r="C21" s="3" t="s">
        <v>2</v>
      </c>
      <c r="D21" s="3">
        <f>41.28+140.97</f>
        <v>182.25</v>
      </c>
      <c r="E21" s="8"/>
      <c r="F21" s="9"/>
      <c r="G21" s="9"/>
    </row>
    <row r="22" spans="1:7" ht="6" customHeight="1" x14ac:dyDescent="0.3">
      <c r="A22" s="9"/>
      <c r="B22" s="14"/>
      <c r="C22" s="11"/>
      <c r="D22" s="11"/>
      <c r="E22" s="8"/>
      <c r="F22" s="9"/>
      <c r="G22" s="9"/>
    </row>
    <row r="23" spans="1:7" x14ac:dyDescent="0.3">
      <c r="A23" s="9"/>
      <c r="B23" s="22" t="s">
        <v>21</v>
      </c>
      <c r="C23" s="11"/>
      <c r="D23" s="11"/>
      <c r="E23" s="8"/>
      <c r="F23" s="9"/>
      <c r="G23" s="9"/>
    </row>
    <row r="24" spans="1:7" x14ac:dyDescent="0.3">
      <c r="A24" s="9">
        <v>17</v>
      </c>
      <c r="B24" s="23" t="s">
        <v>22</v>
      </c>
      <c r="C24" s="12" t="s">
        <v>2</v>
      </c>
      <c r="D24" s="12">
        <f>34.62+154.22+24.21+7.02+1.13+1.13+3.68</f>
        <v>226.01000000000002</v>
      </c>
      <c r="E24" s="8"/>
      <c r="F24" s="9"/>
      <c r="G24" s="9"/>
    </row>
    <row r="25" spans="1:7" x14ac:dyDescent="0.3">
      <c r="A25" s="9">
        <v>18</v>
      </c>
      <c r="B25" s="23" t="s">
        <v>23</v>
      </c>
      <c r="C25" s="12" t="s">
        <v>2</v>
      </c>
      <c r="D25" s="12">
        <f>24.57+21.85</f>
        <v>46.42</v>
      </c>
      <c r="E25" s="8"/>
      <c r="F25" s="9"/>
      <c r="G25" s="9"/>
    </row>
    <row r="26" spans="1:7" x14ac:dyDescent="0.3">
      <c r="A26" s="9">
        <v>19</v>
      </c>
      <c r="B26" s="23" t="s">
        <v>24</v>
      </c>
      <c r="C26" s="12" t="s">
        <v>2</v>
      </c>
      <c r="D26" s="12">
        <f>62.54+21.5+20.88+4.43+2*2.5</f>
        <v>114.35</v>
      </c>
      <c r="E26" s="8"/>
      <c r="F26" s="9"/>
      <c r="G26" s="9"/>
    </row>
    <row r="27" spans="1:7" x14ac:dyDescent="0.3">
      <c r="A27" s="9">
        <v>20</v>
      </c>
      <c r="B27" s="23" t="s">
        <v>25</v>
      </c>
      <c r="C27" s="12" t="s">
        <v>2</v>
      </c>
      <c r="D27" s="12">
        <v>41.28</v>
      </c>
      <c r="E27" s="8"/>
      <c r="F27" s="9"/>
      <c r="G27" s="9"/>
    </row>
    <row r="28" spans="1:7" x14ac:dyDescent="0.3">
      <c r="A28" s="9">
        <v>21</v>
      </c>
      <c r="B28" s="23" t="s">
        <v>27</v>
      </c>
      <c r="C28" s="12" t="s">
        <v>2</v>
      </c>
      <c r="D28" s="12">
        <f>34.62+154.22</f>
        <v>188.84</v>
      </c>
      <c r="E28" s="8"/>
      <c r="F28" s="9"/>
      <c r="G28" s="9"/>
    </row>
    <row r="29" spans="1:7" x14ac:dyDescent="0.3">
      <c r="A29" s="9">
        <v>22</v>
      </c>
      <c r="B29" s="23" t="s">
        <v>29</v>
      </c>
      <c r="C29" s="12" t="s">
        <v>2</v>
      </c>
      <c r="D29" s="12">
        <v>5.94</v>
      </c>
      <c r="E29" s="8"/>
      <c r="F29" s="9"/>
      <c r="G29" s="9"/>
    </row>
    <row r="30" spans="1:7" x14ac:dyDescent="0.3">
      <c r="A30" s="9">
        <v>23</v>
      </c>
      <c r="B30" s="23" t="s">
        <v>30</v>
      </c>
      <c r="C30" s="12" t="s">
        <v>2</v>
      </c>
      <c r="D30" s="12">
        <f>46.93+3.58+2.08+2.08</f>
        <v>54.669999999999995</v>
      </c>
      <c r="E30" s="8"/>
      <c r="F30" s="9"/>
      <c r="G30" s="9"/>
    </row>
    <row r="31" spans="1:7" x14ac:dyDescent="0.3">
      <c r="A31" s="9">
        <v>24</v>
      </c>
      <c r="B31" s="23" t="s">
        <v>31</v>
      </c>
      <c r="C31" s="12" t="s">
        <v>2</v>
      </c>
      <c r="D31" s="12">
        <f>11.99-0.9*2.1</f>
        <v>10.1</v>
      </c>
      <c r="E31" s="8"/>
      <c r="F31" s="9"/>
      <c r="G31" s="9"/>
    </row>
    <row r="32" spans="1:7" x14ac:dyDescent="0.3">
      <c r="A32" s="9">
        <v>25</v>
      </c>
      <c r="B32" s="23" t="s">
        <v>32</v>
      </c>
      <c r="C32" s="12" t="s">
        <v>2</v>
      </c>
      <c r="D32" s="12">
        <f>13.25+11.67+6.93+2.74+2.74+4.32</f>
        <v>41.650000000000006</v>
      </c>
      <c r="E32" s="8"/>
      <c r="F32" s="9"/>
      <c r="G32" s="9"/>
    </row>
    <row r="33" spans="1:7" x14ac:dyDescent="0.3">
      <c r="A33" s="9">
        <v>26</v>
      </c>
      <c r="B33" s="23" t="s">
        <v>33</v>
      </c>
      <c r="C33" s="12" t="s">
        <v>2</v>
      </c>
      <c r="D33" s="12">
        <f>51.49+2.23</f>
        <v>53.72</v>
      </c>
      <c r="E33" s="8"/>
      <c r="F33" s="9"/>
      <c r="G33" s="9"/>
    </row>
    <row r="34" spans="1:7" x14ac:dyDescent="0.3">
      <c r="A34" s="9">
        <v>27</v>
      </c>
      <c r="B34" s="23" t="s">
        <v>34</v>
      </c>
      <c r="C34" s="12" t="s">
        <v>2</v>
      </c>
      <c r="D34" s="12">
        <v>8.48</v>
      </c>
      <c r="E34" s="8"/>
      <c r="F34" s="9"/>
      <c r="G34" s="9"/>
    </row>
    <row r="35" spans="1:7" x14ac:dyDescent="0.3">
      <c r="A35" s="9">
        <v>28</v>
      </c>
      <c r="B35" s="23" t="s">
        <v>35</v>
      </c>
      <c r="C35" s="12" t="s">
        <v>2</v>
      </c>
      <c r="D35" s="12">
        <v>3.01</v>
      </c>
      <c r="E35" s="8"/>
      <c r="F35" s="9"/>
      <c r="G35" s="9"/>
    </row>
    <row r="36" spans="1:7" x14ac:dyDescent="0.3">
      <c r="A36" s="9">
        <v>29</v>
      </c>
      <c r="B36" s="23" t="s">
        <v>36</v>
      </c>
      <c r="C36" s="12" t="s">
        <v>2</v>
      </c>
      <c r="D36" s="12">
        <f>24.21+7.02+1.13+1.13+3.68</f>
        <v>37.17</v>
      </c>
      <c r="E36" s="8"/>
      <c r="F36" s="9"/>
      <c r="G36" s="9"/>
    </row>
    <row r="37" spans="1:7" x14ac:dyDescent="0.3">
      <c r="A37" s="9">
        <v>30</v>
      </c>
      <c r="B37" s="23" t="s">
        <v>37</v>
      </c>
      <c r="C37" s="12" t="s">
        <v>2</v>
      </c>
      <c r="D37" s="12">
        <f>5.41+3.38+6.11+3.91</f>
        <v>18.809999999999999</v>
      </c>
      <c r="E37" s="8"/>
      <c r="F37" s="9"/>
      <c r="G37" s="9"/>
    </row>
    <row r="38" spans="1:7" x14ac:dyDescent="0.3">
      <c r="A38" s="9">
        <v>31</v>
      </c>
      <c r="B38" s="23" t="s">
        <v>38</v>
      </c>
      <c r="C38" s="13" t="s">
        <v>10</v>
      </c>
      <c r="D38" s="12">
        <f>1+1</f>
        <v>2</v>
      </c>
      <c r="E38" s="8"/>
      <c r="F38" s="9"/>
      <c r="G38" s="9"/>
    </row>
    <row r="39" spans="1:7" ht="7.8" customHeight="1" x14ac:dyDescent="0.3">
      <c r="A39" s="9"/>
      <c r="B39" s="14"/>
      <c r="C39" s="13"/>
      <c r="D39" s="11"/>
      <c r="E39" s="8"/>
      <c r="F39" s="9"/>
      <c r="G39" s="9"/>
    </row>
    <row r="40" spans="1:7" x14ac:dyDescent="0.3">
      <c r="A40" s="9"/>
      <c r="B40" s="22" t="s">
        <v>39</v>
      </c>
      <c r="C40" s="13"/>
      <c r="D40" s="11"/>
      <c r="E40" s="8"/>
      <c r="F40" s="9"/>
      <c r="G40" s="9"/>
    </row>
    <row r="41" spans="1:7" x14ac:dyDescent="0.3">
      <c r="A41" s="9">
        <v>32</v>
      </c>
      <c r="B41" s="23" t="s">
        <v>40</v>
      </c>
      <c r="C41" s="13" t="s">
        <v>10</v>
      </c>
      <c r="D41" s="12">
        <v>1</v>
      </c>
      <c r="E41" s="8"/>
      <c r="F41" s="18"/>
      <c r="G41" s="18" t="s">
        <v>20</v>
      </c>
    </row>
    <row r="42" spans="1:7" x14ac:dyDescent="0.3">
      <c r="A42" s="7">
        <v>33</v>
      </c>
      <c r="B42" s="23" t="s">
        <v>64</v>
      </c>
      <c r="C42" s="13" t="s">
        <v>10</v>
      </c>
      <c r="D42" s="12">
        <v>1</v>
      </c>
      <c r="E42" s="8"/>
      <c r="F42" s="18"/>
      <c r="G42" s="18" t="s">
        <v>20</v>
      </c>
    </row>
    <row r="43" spans="1:7" x14ac:dyDescent="0.3">
      <c r="A43" s="9">
        <v>34</v>
      </c>
      <c r="B43" s="23" t="s">
        <v>45</v>
      </c>
      <c r="C43" s="13" t="s">
        <v>10</v>
      </c>
      <c r="D43" s="12">
        <v>1</v>
      </c>
      <c r="E43" s="8"/>
      <c r="F43" s="18"/>
      <c r="G43" s="18" t="s">
        <v>20</v>
      </c>
    </row>
    <row r="44" spans="1:7" x14ac:dyDescent="0.3">
      <c r="A44" s="9">
        <v>35</v>
      </c>
      <c r="B44" s="23" t="s">
        <v>44</v>
      </c>
      <c r="C44" s="13" t="s">
        <v>10</v>
      </c>
      <c r="D44" s="12">
        <v>1</v>
      </c>
      <c r="E44" s="8"/>
      <c r="F44" s="18"/>
      <c r="G44" s="18" t="s">
        <v>20</v>
      </c>
    </row>
    <row r="45" spans="1:7" x14ac:dyDescent="0.3">
      <c r="A45" s="9">
        <v>36</v>
      </c>
      <c r="B45" s="23" t="s">
        <v>46</v>
      </c>
      <c r="C45" s="13" t="s">
        <v>10</v>
      </c>
      <c r="D45" s="12">
        <v>1</v>
      </c>
      <c r="E45" s="8"/>
      <c r="F45" s="18"/>
      <c r="G45" s="18" t="s">
        <v>20</v>
      </c>
    </row>
    <row r="46" spans="1:7" x14ac:dyDescent="0.3">
      <c r="A46" s="9">
        <v>37</v>
      </c>
      <c r="B46" s="23" t="s">
        <v>41</v>
      </c>
      <c r="C46" s="13" t="s">
        <v>10</v>
      </c>
      <c r="D46" s="12">
        <v>2</v>
      </c>
      <c r="E46" s="8"/>
      <c r="F46" s="9"/>
      <c r="G46" s="9"/>
    </row>
    <row r="47" spans="1:7" x14ac:dyDescent="0.3">
      <c r="A47" s="9">
        <v>38</v>
      </c>
      <c r="B47" s="23" t="s">
        <v>42</v>
      </c>
      <c r="C47" s="13" t="s">
        <v>10</v>
      </c>
      <c r="D47" s="12">
        <v>2</v>
      </c>
      <c r="E47" s="8"/>
      <c r="F47" s="9"/>
      <c r="G47" s="9"/>
    </row>
    <row r="48" spans="1:7" x14ac:dyDescent="0.3">
      <c r="A48" s="9">
        <v>39</v>
      </c>
      <c r="B48" s="23" t="s">
        <v>43</v>
      </c>
      <c r="C48" s="13" t="s">
        <v>10</v>
      </c>
      <c r="D48" s="12">
        <v>2</v>
      </c>
      <c r="E48" s="8"/>
      <c r="F48" s="9"/>
      <c r="G48" s="9"/>
    </row>
    <row r="49" spans="1:7" x14ac:dyDescent="0.3">
      <c r="A49" s="9">
        <v>40</v>
      </c>
      <c r="B49" s="23" t="s">
        <v>47</v>
      </c>
      <c r="C49" s="12" t="s">
        <v>48</v>
      </c>
      <c r="D49" s="12">
        <f>SUM(D41:D48)</f>
        <v>11</v>
      </c>
      <c r="E49" s="8"/>
      <c r="F49" s="9"/>
      <c r="G49" s="9"/>
    </row>
    <row r="50" spans="1:7" ht="6.6" customHeight="1" x14ac:dyDescent="0.3">
      <c r="A50" s="9"/>
      <c r="B50" s="14"/>
      <c r="C50" s="11"/>
      <c r="D50" s="11"/>
      <c r="E50" s="8"/>
      <c r="F50" s="9"/>
      <c r="G50" s="9"/>
    </row>
    <row r="51" spans="1:7" x14ac:dyDescent="0.3">
      <c r="A51" s="9"/>
      <c r="B51" s="22" t="s">
        <v>49</v>
      </c>
      <c r="C51" s="11"/>
      <c r="D51" s="11"/>
      <c r="E51" s="8"/>
      <c r="F51" s="9"/>
      <c r="G51" s="9"/>
    </row>
    <row r="52" spans="1:7" x14ac:dyDescent="0.3">
      <c r="A52" s="9">
        <v>41</v>
      </c>
      <c r="B52" s="23" t="s">
        <v>57</v>
      </c>
      <c r="C52" s="12" t="s">
        <v>2</v>
      </c>
      <c r="D52" s="12">
        <v>62.81</v>
      </c>
      <c r="E52" s="8"/>
      <c r="F52" s="18"/>
      <c r="G52" s="18" t="s">
        <v>20</v>
      </c>
    </row>
    <row r="53" spans="1:7" ht="7.2" customHeight="1" x14ac:dyDescent="0.3">
      <c r="A53" s="9"/>
      <c r="B53" s="14"/>
      <c r="C53" s="11"/>
      <c r="D53" s="11"/>
      <c r="E53" s="8"/>
      <c r="F53" s="9"/>
      <c r="G53" s="9"/>
    </row>
    <row r="54" spans="1:7" x14ac:dyDescent="0.3">
      <c r="A54" s="9"/>
      <c r="B54" s="22" t="s">
        <v>50</v>
      </c>
      <c r="C54" s="12"/>
      <c r="D54" s="12"/>
      <c r="E54" s="8"/>
      <c r="F54" s="9"/>
      <c r="G54" s="9"/>
    </row>
    <row r="55" spans="1:7" x14ac:dyDescent="0.3">
      <c r="A55" s="9">
        <v>42</v>
      </c>
      <c r="B55" s="23" t="s">
        <v>53</v>
      </c>
      <c r="C55" s="12" t="s">
        <v>10</v>
      </c>
      <c r="D55" s="12">
        <v>2</v>
      </c>
      <c r="E55" s="8"/>
      <c r="F55" s="18"/>
      <c r="G55" s="18" t="s">
        <v>20</v>
      </c>
    </row>
    <row r="56" spans="1:7" x14ac:dyDescent="0.3">
      <c r="A56" s="9">
        <v>43</v>
      </c>
      <c r="B56" s="23" t="s">
        <v>54</v>
      </c>
      <c r="C56" s="12" t="s">
        <v>10</v>
      </c>
      <c r="D56" s="12">
        <v>2</v>
      </c>
      <c r="E56" s="8"/>
      <c r="F56" s="18"/>
      <c r="G56" s="18" t="s">
        <v>20</v>
      </c>
    </row>
    <row r="57" spans="1:7" x14ac:dyDescent="0.3">
      <c r="A57" s="9">
        <v>44</v>
      </c>
      <c r="B57" s="23" t="s">
        <v>55</v>
      </c>
      <c r="C57" s="12" t="s">
        <v>10</v>
      </c>
      <c r="D57" s="12">
        <v>2</v>
      </c>
      <c r="E57" s="8"/>
      <c r="F57" s="18"/>
      <c r="G57" s="18" t="s">
        <v>20</v>
      </c>
    </row>
    <row r="58" spans="1:7" x14ac:dyDescent="0.3">
      <c r="A58" s="9">
        <v>45</v>
      </c>
      <c r="B58" s="23" t="s">
        <v>56</v>
      </c>
      <c r="C58" s="12" t="s">
        <v>10</v>
      </c>
      <c r="D58" s="12">
        <v>2</v>
      </c>
      <c r="E58" s="8"/>
      <c r="F58" s="18"/>
      <c r="G58" s="18" t="s">
        <v>20</v>
      </c>
    </row>
    <row r="59" spans="1:7" x14ac:dyDescent="0.3">
      <c r="A59" s="9">
        <v>46</v>
      </c>
      <c r="B59" s="23" t="s">
        <v>51</v>
      </c>
      <c r="C59" s="12" t="s">
        <v>10</v>
      </c>
      <c r="D59" s="12">
        <v>2</v>
      </c>
      <c r="E59" s="8"/>
      <c r="F59" s="18"/>
      <c r="G59" s="18" t="s">
        <v>20</v>
      </c>
    </row>
    <row r="60" spans="1:7" x14ac:dyDescent="0.3">
      <c r="A60" s="9">
        <v>47</v>
      </c>
      <c r="B60" s="23" t="s">
        <v>52</v>
      </c>
      <c r="C60" s="12" t="s">
        <v>10</v>
      </c>
      <c r="D60" s="12">
        <v>2</v>
      </c>
      <c r="E60" s="8"/>
      <c r="F60" s="18"/>
      <c r="G60" s="18" t="s">
        <v>20</v>
      </c>
    </row>
    <row r="61" spans="1:7" s="19" customFormat="1" x14ac:dyDescent="0.3">
      <c r="A61" s="27"/>
      <c r="B61" s="27"/>
      <c r="C61" s="30" t="s">
        <v>65</v>
      </c>
      <c r="D61" s="30"/>
      <c r="E61" s="30"/>
      <c r="F61" s="30"/>
      <c r="G61" s="15"/>
    </row>
    <row r="62" spans="1:7" x14ac:dyDescent="0.3">
      <c r="A62" s="28"/>
      <c r="B62" s="28"/>
      <c r="C62" s="31" t="s">
        <v>66</v>
      </c>
      <c r="D62" s="31"/>
      <c r="E62" s="31"/>
      <c r="F62" s="31"/>
      <c r="G62" s="29"/>
    </row>
    <row r="63" spans="1:7" s="19" customFormat="1" x14ac:dyDescent="0.3">
      <c r="A63" s="27"/>
      <c r="B63" s="27"/>
      <c r="C63" s="30" t="s">
        <v>67</v>
      </c>
      <c r="D63" s="30"/>
      <c r="E63" s="30"/>
      <c r="F63" s="30"/>
      <c r="G63" s="15"/>
    </row>
  </sheetData>
  <mergeCells count="3">
    <mergeCell ref="C61:F61"/>
    <mergeCell ref="C62:F62"/>
    <mergeCell ref="C63:F6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9B64-A676-4A87-B540-8792A8301077}">
  <dimension ref="A1:B3"/>
  <sheetViews>
    <sheetView workbookViewId="0">
      <selection activeCell="S14" sqref="S14"/>
    </sheetView>
  </sheetViews>
  <sheetFormatPr defaultRowHeight="14.4" x14ac:dyDescent="0.3"/>
  <sheetData>
    <row r="1" spans="1:2" x14ac:dyDescent="0.3">
      <c r="A1" s="24" t="s">
        <v>68</v>
      </c>
    </row>
    <row r="2" spans="1:2" x14ac:dyDescent="0.3">
      <c r="A2" s="25"/>
      <c r="B2" t="s">
        <v>69</v>
      </c>
    </row>
    <row r="3" spans="1:2" x14ac:dyDescent="0.3">
      <c r="A3" s="26"/>
      <c r="B3" t="s">
        <v>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7A0BB-F2B0-40AC-BAD4-8A22E5BF616F}">
  <dimension ref="A1"/>
  <sheetViews>
    <sheetView workbookViewId="0">
      <selection activeCell="T21" sqref="T2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mahutabel</vt:lpstr>
      <vt:lpstr>töömaa piiritlus</vt:lpstr>
      <vt:lpstr>seinatüübid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Timmo</dc:creator>
  <cp:lastModifiedBy>Timmo</cp:lastModifiedBy>
  <dcterms:created xsi:type="dcterms:W3CDTF">2020-10-21T11:50:39Z</dcterms:created>
  <dcterms:modified xsi:type="dcterms:W3CDTF">2020-10-21T19:45:44Z</dcterms:modified>
</cp:coreProperties>
</file>