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<sst xmlns="http://schemas.openxmlformats.org/spreadsheetml/2006/main" count="76" uniqueCount="59">
  <si>
    <t>KÕIK KOKKU</t>
  </si>
  <si>
    <t>EUR</t>
  </si>
  <si>
    <t>tulemüür - õõnesplokist</t>
  </si>
  <si>
    <t>pikkus</t>
  </si>
  <si>
    <t>m</t>
  </si>
  <si>
    <t>kõrgus</t>
  </si>
  <si>
    <t>pindala</t>
  </si>
  <si>
    <t>m2</t>
  </si>
  <si>
    <t>ploki pindala</t>
  </si>
  <si>
    <t>plokke tk</t>
  </si>
  <si>
    <t>tk hind</t>
  </si>
  <si>
    <t>eur/m2</t>
  </si>
  <si>
    <t>http://www.columbia-kivi.ee/hinnakirjad/hinnakiri-oonesplokid-tugitooted</t>
  </si>
  <si>
    <t>eur sum m2 põhjal</t>
  </si>
  <si>
    <t>müürisegu kulu plokile</t>
  </si>
  <si>
    <t>kg/tk</t>
  </si>
  <si>
    <t>http://www.columbia-kivi.ee/kasulikku/kasutus-juhendid/muurisegu-kasutamise-juhend</t>
  </si>
  <si>
    <t>segu kulu</t>
  </si>
  <si>
    <t>kg</t>
  </si>
  <si>
    <t>segu hind</t>
  </si>
  <si>
    <t>eur/t</t>
  </si>
  <si>
    <t>segu sum</t>
  </si>
  <si>
    <t>eur</t>
  </si>
  <si>
    <t>vundament</t>
  </si>
  <si>
    <t>üldine kõrgus</t>
  </si>
  <si>
    <t>jm</t>
  </si>
  <si>
    <t>laius</t>
  </si>
  <si>
    <t>maht (betoon)</t>
  </si>
  <si>
    <t>m3</t>
  </si>
  <si>
    <t>täisbetoneerimise materjal</t>
  </si>
  <si>
    <t>http://www.columbia-kivi.ee/kasulikku/tehnilised-andmed/betoonikulu-taisbetoneerimisel</t>
  </si>
  <si>
    <t>hinnanguline - osaline täisvalu</t>
  </si>
  <si>
    <t>tulemüüri taldmik</t>
  </si>
  <si>
    <t>lai</t>
  </si>
  <si>
    <t>kõrge</t>
  </si>
  <si>
    <t>taldmiku maht (betoon)</t>
  </si>
  <si>
    <t>betooni maht kokku</t>
  </si>
  <si>
    <t>bet. hind umbes</t>
  </si>
  <si>
    <t>eur/m3</t>
  </si>
  <si>
    <t>https://betoonimeister.ee/hinnad/betooni-hinnad/</t>
  </si>
  <si>
    <t>bet sum</t>
  </si>
  <si>
    <t>eur sum</t>
  </si>
  <si>
    <t>taldmikuvorm 5000x1000</t>
  </si>
  <si>
    <t>tk</t>
  </si>
  <si>
    <t>eur/tk</t>
  </si>
  <si>
    <t>https://www.ehituskaup24.ee/ee/taldmikuvorm-vormest-1000x250x5000mm.html</t>
  </si>
  <si>
    <t>taldmik kokku</t>
  </si>
  <si>
    <t>killustik m2</t>
  </si>
  <si>
    <t>kild sügav</t>
  </si>
  <si>
    <t>kild m3</t>
  </si>
  <si>
    <t>kild tonni</t>
  </si>
  <si>
    <t>tonni hind</t>
  </si>
  <si>
    <t>https://www.karimek.ee/toode/killustik-816/</t>
  </si>
  <si>
    <t>kild summa</t>
  </si>
  <si>
    <t>kruvivaiad tk</t>
  </si>
  <si>
    <t>kruvivaia hind</t>
  </si>
  <si>
    <t>plaadiga</t>
  </si>
  <si>
    <t>https://www.terasvai.ee/tooted/kuumtsingitud-kruvivaiad-kuni-15-kn/</t>
  </si>
  <si>
    <t>vaiad sum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</si>
</sst>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10">
    <font>
      <sz val="10.0"/>
      <color rgb="FF000000"/>
      <name val="Arial"/>
    </font>
    <font>
      <color theme="1"/>
      <name val="Arial"/>
    </font>
    <font>
      <b/>
      <u/>
      <color theme="1"/>
      <name val="Arial"/>
    </font>
    <font>
      <b/>
      <color theme="1"/>
      <name val="Arial"/>
    </font>
    <font>
      <i/>
      <color theme="1"/>
      <name val="Arial"/>
    </font>
    <font>
      <u/>
      <color rgb="FF0000FF"/>
    </font>
    <font>
      <b/>
      <u/>
      <color theme="1"/>
      <name val="Arial"/>
    </font>
    <font>
      <b/>
      <color rgb="FF000000"/>
      <name val="Arial"/>
    </font>
    <font>
      <u/>
      <color rgb="FF1155CC"/>
      <name val="Arial"/>
    </font>
    <font>
      <u/>
      <color rgb="FF1155CC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readingOrder="0"/>
    </xf>
    <xf borderId="0" fillId="0" fontId="1" numFmtId="0" xfId="0" applyFont="1"/>
    <xf borderId="0" fillId="0" fontId="4" numFmtId="0" xfId="0" applyAlignment="1" applyFont="1">
      <alignment readingOrder="0"/>
    </xf>
    <xf borderId="0" fillId="0" fontId="4" numFmtId="0" xfId="0" applyFont="1"/>
    <xf borderId="0" fillId="0" fontId="1" numFmtId="164" xfId="0" applyAlignment="1" applyFont="1" applyNumberForma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2" fontId="7" numFmtId="0" xfId="0" applyAlignment="1" applyFill="1" applyFont="1">
      <alignment horizontal="left" readingOrder="0"/>
    </xf>
    <xf borderId="0" fillId="0" fontId="1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3" numFmtId="0" xfId="0" applyFont="1"/>
    <xf borderId="0" fillId="0" fontId="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columbia-kivi.ee/hinnakirjad/hinnakiri-oonesplokid-tugitooted" TargetMode="External"/><Relationship Id="rId2" Type="http://schemas.openxmlformats.org/officeDocument/2006/relationships/hyperlink" Target="http://www.columbia-kivi.ee/kasulikku/kasutus-juhendid/muurisegu-kasutamise-juhend" TargetMode="External"/><Relationship Id="rId3" Type="http://schemas.openxmlformats.org/officeDocument/2006/relationships/hyperlink" Target="http://www.columbia-kivi.ee/hinnakirjad/hinnakiri-oonesplokid-tugitooted" TargetMode="External"/><Relationship Id="rId4" Type="http://schemas.openxmlformats.org/officeDocument/2006/relationships/hyperlink" Target="http://www.columbia-kivi.ee/kasulikku/tehnilised-andmed/betoonikulu-taisbetoneerimisel" TargetMode="External"/><Relationship Id="rId9" Type="http://schemas.openxmlformats.org/officeDocument/2006/relationships/drawing" Target="../drawings/drawing1.xml"/><Relationship Id="rId5" Type="http://schemas.openxmlformats.org/officeDocument/2006/relationships/hyperlink" Target="https://betoonimeister.ee/hinnad/betooni-hinnad/" TargetMode="External"/><Relationship Id="rId6" Type="http://schemas.openxmlformats.org/officeDocument/2006/relationships/hyperlink" Target="https://www.ehituskaup24.ee/ee/taldmikuvorm-vormest-1000x250x5000mm.html" TargetMode="External"/><Relationship Id="rId7" Type="http://schemas.openxmlformats.org/officeDocument/2006/relationships/hyperlink" Target="https://www.karimek.ee/toode/killustik-816/" TargetMode="External"/><Relationship Id="rId8" Type="http://schemas.openxmlformats.org/officeDocument/2006/relationships/hyperlink" Target="https://www.terasvai.ee/tooted/kuumtsingitud-kruvivaiad-kuni-15-k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3.57"/>
  </cols>
  <sheetData>
    <row r="1">
      <c r="A1" s="1" t="s">
        <v>0</v>
      </c>
      <c r="B1" s="2">
        <f>B10+B32+B43+B47+B36+B15</f>
        <v>1899.375</v>
      </c>
      <c r="C1" s="1" t="s">
        <v>1</v>
      </c>
    </row>
    <row r="2">
      <c r="A2" s="3"/>
    </row>
    <row r="3">
      <c r="A3" s="3" t="s">
        <v>2</v>
      </c>
    </row>
    <row r="4">
      <c r="A4" s="1" t="s">
        <v>3</v>
      </c>
      <c r="B4" s="1">
        <v>12.6</v>
      </c>
      <c r="C4" s="1" t="s">
        <v>4</v>
      </c>
    </row>
    <row r="5">
      <c r="A5" s="1" t="s">
        <v>5</v>
      </c>
      <c r="B5" s="1">
        <v>5.0</v>
      </c>
      <c r="C5" s="1" t="s">
        <v>4</v>
      </c>
    </row>
    <row r="6">
      <c r="A6" s="1" t="s">
        <v>6</v>
      </c>
      <c r="B6" s="4">
        <f>B4*B5</f>
        <v>63</v>
      </c>
      <c r="C6" s="1" t="s">
        <v>7</v>
      </c>
    </row>
    <row r="7">
      <c r="A7" s="5" t="s">
        <v>8</v>
      </c>
      <c r="B7" s="6">
        <f>0.2*0.4</f>
        <v>0.08</v>
      </c>
      <c r="C7" s="5" t="s">
        <v>7</v>
      </c>
    </row>
    <row r="8">
      <c r="A8" s="5" t="s">
        <v>9</v>
      </c>
      <c r="B8" s="6">
        <f>B6/B7</f>
        <v>787.5</v>
      </c>
    </row>
    <row r="9">
      <c r="A9" s="1" t="s">
        <v>10</v>
      </c>
      <c r="B9" s="7">
        <v>8.625</v>
      </c>
      <c r="C9" s="1" t="s">
        <v>11</v>
      </c>
      <c r="D9" s="8" t="s">
        <v>12</v>
      </c>
    </row>
    <row r="10">
      <c r="B10" s="9">
        <f>B6*B9</f>
        <v>543.375</v>
      </c>
      <c r="C10" s="1" t="s">
        <v>13</v>
      </c>
    </row>
    <row r="12">
      <c r="A12" s="3" t="s">
        <v>14</v>
      </c>
      <c r="B12" s="1">
        <v>1.6</v>
      </c>
      <c r="C12" s="1" t="s">
        <v>15</v>
      </c>
      <c r="D12" s="8" t="s">
        <v>16</v>
      </c>
    </row>
    <row r="13">
      <c r="A13" s="1" t="s">
        <v>17</v>
      </c>
      <c r="B13" s="4">
        <f>B12*B8</f>
        <v>1260</v>
      </c>
      <c r="C13" s="1" t="s">
        <v>18</v>
      </c>
    </row>
    <row r="14">
      <c r="A14" s="1" t="s">
        <v>19</v>
      </c>
      <c r="B14" s="1">
        <v>80.0</v>
      </c>
      <c r="C14" s="1" t="s">
        <v>20</v>
      </c>
      <c r="D14" s="8" t="s">
        <v>12</v>
      </c>
    </row>
    <row r="15">
      <c r="A15" s="1" t="s">
        <v>21</v>
      </c>
      <c r="B15" s="2">
        <f>B13/1000*B14</f>
        <v>100.8</v>
      </c>
      <c r="C15" s="1" t="s">
        <v>22</v>
      </c>
    </row>
    <row r="16">
      <c r="A16" s="3"/>
    </row>
    <row r="17">
      <c r="A17" s="3" t="s">
        <v>23</v>
      </c>
    </row>
    <row r="18">
      <c r="A18" s="1" t="s">
        <v>24</v>
      </c>
      <c r="B18" s="1">
        <v>0.4</v>
      </c>
      <c r="C18" s="1" t="s">
        <v>4</v>
      </c>
    </row>
    <row r="19">
      <c r="A19" s="1" t="s">
        <v>3</v>
      </c>
      <c r="B19" s="4">
        <f>4+4+6.7</f>
        <v>14.7</v>
      </c>
      <c r="C19" s="1" t="s">
        <v>25</v>
      </c>
    </row>
    <row r="20">
      <c r="A20" s="1" t="s">
        <v>26</v>
      </c>
      <c r="B20" s="1">
        <v>0.2</v>
      </c>
      <c r="C20" s="1" t="s">
        <v>4</v>
      </c>
    </row>
    <row r="21">
      <c r="A21" s="1" t="s">
        <v>27</v>
      </c>
      <c r="B21" s="4">
        <f>B18*B19*B20</f>
        <v>1.176</v>
      </c>
      <c r="C21" s="1" t="s">
        <v>28</v>
      </c>
    </row>
    <row r="23">
      <c r="A23" s="1" t="s">
        <v>29</v>
      </c>
      <c r="B23" s="1">
        <v>2.0</v>
      </c>
      <c r="C23" s="1" t="s">
        <v>28</v>
      </c>
      <c r="D23" s="8" t="s">
        <v>30</v>
      </c>
    </row>
    <row r="24">
      <c r="D24" s="1" t="s">
        <v>31</v>
      </c>
    </row>
    <row r="25">
      <c r="A25" s="10" t="s">
        <v>32</v>
      </c>
      <c r="B25" s="1"/>
      <c r="C25" s="1"/>
    </row>
    <row r="26">
      <c r="A26" s="1" t="s">
        <v>33</v>
      </c>
      <c r="B26" s="1">
        <v>1.0</v>
      </c>
      <c r="C26" s="1" t="s">
        <v>4</v>
      </c>
      <c r="E26" s="11"/>
    </row>
    <row r="27">
      <c r="A27" s="1" t="s">
        <v>34</v>
      </c>
      <c r="B27" s="1">
        <v>0.2</v>
      </c>
      <c r="C27" s="1" t="s">
        <v>4</v>
      </c>
      <c r="E27" s="12"/>
    </row>
    <row r="28">
      <c r="A28" s="1" t="s">
        <v>3</v>
      </c>
      <c r="B28" s="4">
        <f>B4</f>
        <v>12.6</v>
      </c>
      <c r="C28" s="1" t="s">
        <v>4</v>
      </c>
    </row>
    <row r="29">
      <c r="A29" s="1" t="s">
        <v>35</v>
      </c>
      <c r="B29" s="4">
        <f>B26*B27*B28</f>
        <v>2.52</v>
      </c>
      <c r="C29" s="1" t="s">
        <v>28</v>
      </c>
    </row>
    <row r="30">
      <c r="A30" s="1" t="s">
        <v>36</v>
      </c>
      <c r="B30" s="13">
        <f>ceiling(B21+B29+B23)</f>
        <v>6</v>
      </c>
      <c r="C30" s="1" t="s">
        <v>28</v>
      </c>
    </row>
    <row r="31">
      <c r="A31" s="1" t="s">
        <v>37</v>
      </c>
      <c r="B31" s="1">
        <v>100.0</v>
      </c>
      <c r="C31" s="1" t="s">
        <v>38</v>
      </c>
      <c r="D31" s="8" t="s">
        <v>39</v>
      </c>
    </row>
    <row r="32">
      <c r="A32" s="1" t="s">
        <v>40</v>
      </c>
      <c r="B32" s="2">
        <f>B31*B30</f>
        <v>600</v>
      </c>
      <c r="C32" s="1" t="s">
        <v>41</v>
      </c>
    </row>
    <row r="33">
      <c r="A33" s="1"/>
    </row>
    <row r="34">
      <c r="A34" s="1" t="s">
        <v>42</v>
      </c>
      <c r="B34" s="1">
        <v>3.0</v>
      </c>
      <c r="C34" s="1" t="s">
        <v>43</v>
      </c>
    </row>
    <row r="35">
      <c r="A35" s="1" t="s">
        <v>10</v>
      </c>
      <c r="B35" s="1">
        <v>84.0</v>
      </c>
      <c r="C35" s="1" t="s">
        <v>44</v>
      </c>
      <c r="D35" s="14" t="s">
        <v>45</v>
      </c>
    </row>
    <row r="36">
      <c r="A36" s="1" t="s">
        <v>46</v>
      </c>
      <c r="B36" s="2">
        <f>B34*B35</f>
        <v>252</v>
      </c>
      <c r="C36" s="1" t="s">
        <v>41</v>
      </c>
    </row>
    <row r="37">
      <c r="A37" s="3"/>
    </row>
    <row r="38">
      <c r="A38" s="3" t="s">
        <v>47</v>
      </c>
      <c r="B38" s="4">
        <f>4*6.4</f>
        <v>25.6</v>
      </c>
    </row>
    <row r="39">
      <c r="A39" s="1" t="s">
        <v>48</v>
      </c>
      <c r="B39" s="1">
        <v>0.15</v>
      </c>
    </row>
    <row r="40">
      <c r="A40" s="1" t="s">
        <v>49</v>
      </c>
      <c r="B40" s="4">
        <f>B38*B39</f>
        <v>3.84</v>
      </c>
    </row>
    <row r="41">
      <c r="A41" s="1" t="s">
        <v>50</v>
      </c>
      <c r="B41" s="4">
        <f>ceiling(B40*1.5)</f>
        <v>6</v>
      </c>
    </row>
    <row r="42">
      <c r="A42" s="1" t="s">
        <v>51</v>
      </c>
      <c r="B42" s="1">
        <v>19.2</v>
      </c>
      <c r="D42" s="8" t="s">
        <v>52</v>
      </c>
    </row>
    <row r="43">
      <c r="A43" s="1" t="s">
        <v>53</v>
      </c>
      <c r="B43" s="2">
        <f>B41*B42</f>
        <v>115.2</v>
      </c>
      <c r="C43" s="1" t="s">
        <v>22</v>
      </c>
    </row>
    <row r="45">
      <c r="A45" s="1" t="s">
        <v>54</v>
      </c>
      <c r="B45" s="1">
        <v>8.0</v>
      </c>
    </row>
    <row r="46">
      <c r="A46" s="1" t="s">
        <v>55</v>
      </c>
      <c r="B46" s="1">
        <f>30+6</f>
        <v>36</v>
      </c>
      <c r="C46" s="1" t="s">
        <v>56</v>
      </c>
      <c r="D46" s="8" t="s">
        <v>57</v>
      </c>
    </row>
    <row r="47">
      <c r="A47" s="1" t="s">
        <v>58</v>
      </c>
      <c r="B47" s="2">
        <f>B45*B46</f>
        <v>288</v>
      </c>
      <c r="C47" s="1" t="s">
        <v>22</v>
      </c>
    </row>
  </sheetData>
  <hyperlinks>
    <hyperlink r:id="rId1" ref="D9"/>
    <hyperlink r:id="rId2" ref="D12"/>
    <hyperlink r:id="rId3" ref="D14"/>
    <hyperlink r:id="rId4" ref="D23"/>
    <hyperlink r:id="rId5" ref="D31"/>
    <hyperlink r:id="rId6" ref="D35"/>
    <hyperlink r:id="rId7" ref="D42"/>
    <hyperlink r:id="rId8" ref="D46"/>
  </hyperlinks>
  <drawing r:id="rId9"/>
</worksheet>
</file>