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D:\Building projects\1. Aktiivsed\fin andrei\"/>
    </mc:Choice>
  </mc:AlternateContent>
  <xr:revisionPtr revIDLastSave="0" documentId="13_ncr:1_{F94C1B83-C886-4223-A01E-DC7097AE9957}" xr6:coauthVersionLast="40" xr6:coauthVersionMax="40" xr10:uidLastSave="{00000000-0000-0000-0000-000000000000}"/>
  <bookViews>
    <workbookView xWindow="0" yWindow="0" windowWidth="15075" windowHeight="12165" firstSheet="2" activeTab="2" xr2:uid="{00000000-000D-0000-FFFF-FFFF00000000}"/>
  </bookViews>
  <sheets>
    <sheet name="Form Responses 2" sheetId="2" state="hidden" r:id="rId1"/>
    <sheet name="Form Responses 1" sheetId="3" state="hidden" r:id="rId2"/>
    <sheet name="2018.10.29 Pr no 18072 (ENG)" sheetId="9" r:id="rId3"/>
  </sheets>
  <externalReferences>
    <externalReference r:id="rId4"/>
  </externalReferences>
  <definedNames>
    <definedName name="_xlnm._FilterDatabase" localSheetId="2" hidden="1">'2018.10.29 Pr no 18072 (ENG)'!$A$1:$K$1</definedName>
    <definedName name="B">[1]Data2!$B$4:$B$30</definedName>
    <definedName name="BT">[1]Data2!$B$4:$H$30</definedName>
    <definedName name="I">[1]Data2!$B$67:$B$81</definedName>
    <definedName name="IT">[1]Data2!$B$67:$H$81</definedName>
    <definedName name="O">[1]Data2!$B$100:$B$113</definedName>
    <definedName name="OT">[1]Data2!$B$100:$H$113</definedName>
    <definedName name="T">[1]Data2!$B$33:$B$64</definedName>
    <definedName name="TT">[1]Data2!$B$33:$I$64</definedName>
  </definedNames>
  <calcPr calcId="191029"/>
</workbook>
</file>

<file path=xl/calcChain.xml><?xml version="1.0" encoding="utf-8"?>
<calcChain xmlns="http://schemas.openxmlformats.org/spreadsheetml/2006/main">
  <c r="G32" i="9" l="1"/>
  <c r="G31" i="9"/>
  <c r="G30" i="9"/>
  <c r="G29" i="9"/>
  <c r="G35" i="9"/>
  <c r="G34" i="9"/>
  <c r="G33" i="9"/>
  <c r="H16" i="9"/>
  <c r="G20" i="9"/>
  <c r="G22" i="9"/>
  <c r="G21" i="9"/>
  <c r="G19" i="9"/>
  <c r="G18" i="9"/>
  <c r="G12" i="9"/>
  <c r="H17" i="9"/>
  <c r="H15" i="9"/>
  <c r="H14" i="9"/>
  <c r="G13" i="9"/>
  <c r="G11" i="9"/>
  <c r="G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300-000002000000}">
      <text>
        <r>
          <rPr>
            <sz val="10"/>
            <color rgb="FF000000"/>
            <rFont val="Arial"/>
            <family val="2"/>
            <charset val="186"/>
          </rPr>
          <t>Montaažispetsi materjalide puhul jääb täitmata</t>
        </r>
      </text>
    </comment>
    <comment ref="K1" authorId="0" shapeId="0" xr:uid="{00000000-0006-0000-0300-000003000000}">
      <text>
        <r>
          <rPr>
            <sz val="10"/>
            <color rgb="FF000000"/>
            <rFont val="Arial"/>
            <family val="2"/>
            <charset val="186"/>
          </rPr>
          <t>Eeskätt montaažijooniste ja tootejooniste (erilised liimpuitdetailid ja terasdetailid vms.) puhul panna nii konkreetne joonise number kui võimalusel ka sõlme ja montaažijoonis. Elemendijooniste puhul jääb täitmata.</t>
        </r>
      </text>
    </comment>
  </commentList>
</comments>
</file>

<file path=xl/sharedStrings.xml><?xml version="1.0" encoding="utf-8"?>
<sst xmlns="http://schemas.openxmlformats.org/spreadsheetml/2006/main" count="72" uniqueCount="40">
  <si>
    <t>Timestamp</t>
  </si>
  <si>
    <t>Untitled Question</t>
  </si>
  <si>
    <t>H mm</t>
  </si>
  <si>
    <t>B mm</t>
  </si>
  <si>
    <t>L mm</t>
  </si>
  <si>
    <t>Pos.</t>
  </si>
  <si>
    <t>Material</t>
  </si>
  <si>
    <t>Qty. [pcs.]</t>
  </si>
  <si>
    <t>Length [lm.]</t>
  </si>
  <si>
    <t>Area [m²]</t>
  </si>
  <si>
    <t>Volume [m³]</t>
  </si>
  <si>
    <t>Remarks</t>
  </si>
  <si>
    <t>Drawing nr.</t>
  </si>
  <si>
    <t>SBS</t>
  </si>
  <si>
    <t>Puit</t>
  </si>
  <si>
    <t>Roov</t>
  </si>
  <si>
    <t>KATUS</t>
  </si>
  <si>
    <t>Sidepuu</t>
  </si>
  <si>
    <t>D401</t>
  </si>
  <si>
    <t>S-01</t>
  </si>
  <si>
    <t>S-02</t>
  </si>
  <si>
    <t>свес</t>
  </si>
  <si>
    <t>PE-kile</t>
  </si>
  <si>
    <t>Aluskate</t>
  </si>
  <si>
    <t>Putuka võrk</t>
  </si>
  <si>
    <t>Räästa laud</t>
  </si>
  <si>
    <t>D404</t>
  </si>
  <si>
    <t>värvitud</t>
  </si>
  <si>
    <t>S-03</t>
  </si>
  <si>
    <t>B-01</t>
  </si>
  <si>
    <t>GL28h liimpuit</t>
  </si>
  <si>
    <t>B-02</t>
  </si>
  <si>
    <t>B-03</t>
  </si>
  <si>
    <t xml:space="preserve">C24 </t>
  </si>
  <si>
    <t>Soojustus</t>
  </si>
  <si>
    <t>KATUS (väike)</t>
  </si>
  <si>
    <t>F-01</t>
  </si>
  <si>
    <t>F-02</t>
  </si>
  <si>
    <t>обрешетка под черепицу. Сейчас шаг 340мм</t>
  </si>
  <si>
    <t>B-04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</si>
</sst>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  <charset val="186"/>
    </font>
    <font>
      <b/>
      <sz val="11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FFFFFF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/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/>
    <xf numFmtId="1" fontId="0" fillId="0" borderId="0" xfId="0" applyNumberFormat="1" applyFont="1" applyAlignment="1"/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ing%20projects/3.%20Lopetatud/2017_kontur/L3/3_Kooskolastamine/Ogna%20L3%20Koondspetsifikatsioo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S"/>
      <sheetName val="GL"/>
      <sheetName val="Data1"/>
      <sheetName val="Data2"/>
      <sheetName val="Sheet1"/>
      <sheetName val="Sheet2"/>
    </sheetNames>
    <sheetDataSet>
      <sheetData sheetId="0"/>
      <sheetData sheetId="1"/>
      <sheetData sheetId="2"/>
      <sheetData sheetId="3">
        <row r="4">
          <cell r="B4" t="str">
            <v>GN_2,6</v>
          </cell>
          <cell r="C4">
            <v>13</v>
          </cell>
          <cell r="D4">
            <v>1200</v>
          </cell>
          <cell r="E4">
            <v>2600</v>
          </cell>
          <cell r="F4" t="str">
            <v>pcs</v>
          </cell>
          <cell r="H4" t="str">
            <v>-</v>
          </cell>
        </row>
        <row r="5">
          <cell r="B5" t="str">
            <v>GN_2,7</v>
          </cell>
          <cell r="C5">
            <v>13</v>
          </cell>
          <cell r="D5">
            <v>1200</v>
          </cell>
          <cell r="E5">
            <v>2700</v>
          </cell>
          <cell r="F5" t="str">
            <v>pcs</v>
          </cell>
          <cell r="H5" t="str">
            <v>-</v>
          </cell>
        </row>
        <row r="6">
          <cell r="B6" t="str">
            <v>GN_3,0</v>
          </cell>
          <cell r="C6">
            <v>13</v>
          </cell>
          <cell r="D6">
            <v>1200</v>
          </cell>
          <cell r="E6">
            <v>3000</v>
          </cell>
          <cell r="F6" t="str">
            <v>pcs</v>
          </cell>
          <cell r="H6" t="str">
            <v>-</v>
          </cell>
        </row>
        <row r="7">
          <cell r="B7" t="str">
            <v>GRI_2,6</v>
          </cell>
          <cell r="C7">
            <v>13</v>
          </cell>
          <cell r="D7">
            <v>1200</v>
          </cell>
          <cell r="E7">
            <v>2600</v>
          </cell>
          <cell r="F7" t="str">
            <v>pcs</v>
          </cell>
          <cell r="H7" t="str">
            <v>-</v>
          </cell>
        </row>
        <row r="8">
          <cell r="B8" t="str">
            <v>GKBI_3,0</v>
          </cell>
          <cell r="C8">
            <v>13</v>
          </cell>
          <cell r="D8">
            <v>1200</v>
          </cell>
          <cell r="E8">
            <v>3000</v>
          </cell>
          <cell r="F8" t="str">
            <v>pcs</v>
          </cell>
          <cell r="H8" t="str">
            <v>-</v>
          </cell>
        </row>
        <row r="9">
          <cell r="B9" t="str">
            <v>GTS_2,7</v>
          </cell>
          <cell r="C9">
            <v>9</v>
          </cell>
          <cell r="D9">
            <v>1200</v>
          </cell>
          <cell r="E9">
            <v>2700</v>
          </cell>
          <cell r="F9" t="str">
            <v>pcs</v>
          </cell>
          <cell r="H9" t="str">
            <v>-</v>
          </cell>
        </row>
        <row r="10">
          <cell r="B10" t="str">
            <v>KTS_3,0</v>
          </cell>
          <cell r="C10">
            <v>9</v>
          </cell>
          <cell r="D10">
            <v>1200</v>
          </cell>
          <cell r="E10">
            <v>3000</v>
          </cell>
          <cell r="F10" t="str">
            <v>pcs</v>
          </cell>
          <cell r="H10" t="str">
            <v>-</v>
          </cell>
        </row>
        <row r="11">
          <cell r="B11" t="str">
            <v>Glasroc_GHS_2,7</v>
          </cell>
          <cell r="C11">
            <v>9</v>
          </cell>
          <cell r="D11">
            <v>1200</v>
          </cell>
          <cell r="E11">
            <v>2700</v>
          </cell>
          <cell r="F11" t="str">
            <v>pcs</v>
          </cell>
          <cell r="H11" t="str">
            <v>Wind barrier</v>
          </cell>
        </row>
        <row r="12">
          <cell r="B12" t="str">
            <v>Glasroc_GHS_3,0</v>
          </cell>
          <cell r="C12">
            <v>9</v>
          </cell>
          <cell r="D12">
            <v>1200</v>
          </cell>
          <cell r="E12">
            <v>3000</v>
          </cell>
          <cell r="F12" t="str">
            <v>pcs</v>
          </cell>
          <cell r="H12" t="str">
            <v>Wind barrier</v>
          </cell>
        </row>
        <row r="13">
          <cell r="B13" t="str">
            <v>Glasroc_GHOE_2,7</v>
          </cell>
          <cell r="C13">
            <v>13</v>
          </cell>
          <cell r="D13">
            <v>1200</v>
          </cell>
          <cell r="E13">
            <v>2700</v>
          </cell>
          <cell r="F13" t="str">
            <v>pcs</v>
          </cell>
          <cell r="H13" t="str">
            <v>Moisture resistant</v>
          </cell>
        </row>
        <row r="14">
          <cell r="B14" t="str">
            <v>Glasroc_GHOE_3,0</v>
          </cell>
          <cell r="C14">
            <v>13</v>
          </cell>
          <cell r="D14">
            <v>1200</v>
          </cell>
          <cell r="E14">
            <v>3000</v>
          </cell>
          <cell r="F14" t="str">
            <v>pcs</v>
          </cell>
          <cell r="H14" t="str">
            <v>Moisture resistant</v>
          </cell>
        </row>
        <row r="15">
          <cell r="B15" t="str">
            <v>OSB3_12x1,25x2,5</v>
          </cell>
          <cell r="C15">
            <v>12</v>
          </cell>
          <cell r="D15">
            <v>1250</v>
          </cell>
          <cell r="E15">
            <v>2500</v>
          </cell>
          <cell r="F15" t="str">
            <v>pcs</v>
          </cell>
          <cell r="H15" t="str">
            <v>-</v>
          </cell>
        </row>
        <row r="16">
          <cell r="B16" t="str">
            <v>OSB3_22x1,25x2,5</v>
          </cell>
          <cell r="C16">
            <v>22</v>
          </cell>
          <cell r="D16">
            <v>1250</v>
          </cell>
          <cell r="E16">
            <v>2500</v>
          </cell>
          <cell r="F16" t="str">
            <v>pcs</v>
          </cell>
          <cell r="H16" t="str">
            <v>-</v>
          </cell>
        </row>
        <row r="17">
          <cell r="B17" t="str">
            <v>P5_10x1,2x2,8</v>
          </cell>
          <cell r="C17">
            <v>10</v>
          </cell>
          <cell r="D17">
            <v>1196</v>
          </cell>
          <cell r="E17">
            <v>2800</v>
          </cell>
          <cell r="F17" t="str">
            <v>pcs</v>
          </cell>
          <cell r="H17" t="str">
            <v>-</v>
          </cell>
        </row>
        <row r="18">
          <cell r="B18" t="str">
            <v>P5_12x1,2x2,6</v>
          </cell>
          <cell r="C18">
            <v>12</v>
          </cell>
          <cell r="D18">
            <v>1200</v>
          </cell>
          <cell r="E18">
            <v>2600</v>
          </cell>
          <cell r="F18" t="str">
            <v>pcs</v>
          </cell>
          <cell r="H18" t="str">
            <v>-</v>
          </cell>
        </row>
        <row r="19">
          <cell r="B19" t="str">
            <v>P5_21x1,2x2,4</v>
          </cell>
          <cell r="C19">
            <v>21</v>
          </cell>
          <cell r="D19">
            <v>1200</v>
          </cell>
          <cell r="E19">
            <v>2400</v>
          </cell>
          <cell r="F19" t="str">
            <v>pcs</v>
          </cell>
          <cell r="H19" t="str">
            <v>-</v>
          </cell>
        </row>
        <row r="20">
          <cell r="B20" t="str">
            <v>P5_22x0,61x2,44_T&amp;G</v>
          </cell>
          <cell r="C20">
            <v>22</v>
          </cell>
          <cell r="D20">
            <v>610</v>
          </cell>
          <cell r="E20">
            <v>2440</v>
          </cell>
          <cell r="F20" t="str">
            <v>pcs</v>
          </cell>
          <cell r="H20" t="str">
            <v>Tongue &amp; groove</v>
          </cell>
        </row>
        <row r="21">
          <cell r="B21" t="str">
            <v>P5_18x0,61x2,44_T&amp;G</v>
          </cell>
          <cell r="C21">
            <v>18</v>
          </cell>
          <cell r="D21">
            <v>610</v>
          </cell>
          <cell r="E21">
            <v>2440</v>
          </cell>
          <cell r="F21" t="str">
            <v>pcs</v>
          </cell>
          <cell r="H21" t="str">
            <v>Tongue &amp; groove</v>
          </cell>
        </row>
        <row r="22">
          <cell r="B22" t="str">
            <v>Plywood_9x1,25x2,5</v>
          </cell>
          <cell r="C22">
            <v>9</v>
          </cell>
          <cell r="D22">
            <v>1250</v>
          </cell>
          <cell r="E22">
            <v>2500</v>
          </cell>
          <cell r="F22" t="str">
            <v>pcs</v>
          </cell>
          <cell r="H22" t="str">
            <v>Moisture resistant</v>
          </cell>
        </row>
        <row r="23">
          <cell r="B23" t="str">
            <v>Plywood_12x1,25x2,5</v>
          </cell>
          <cell r="C23">
            <v>12</v>
          </cell>
          <cell r="D23">
            <v>1250</v>
          </cell>
          <cell r="E23">
            <v>2500</v>
          </cell>
          <cell r="F23" t="str">
            <v>pcs</v>
          </cell>
          <cell r="H23" t="str">
            <v>Moisture resistant</v>
          </cell>
        </row>
        <row r="24">
          <cell r="B24" t="str">
            <v>GN_Täiskant_2,6</v>
          </cell>
          <cell r="C24">
            <v>13</v>
          </cell>
          <cell r="D24">
            <v>1200</v>
          </cell>
          <cell r="E24">
            <v>2600</v>
          </cell>
          <cell r="F24" t="str">
            <v>pcs</v>
          </cell>
          <cell r="H24" t="str">
            <v>-</v>
          </cell>
        </row>
        <row r="25">
          <cell r="B25" t="str">
            <v>GN_Täiskant_2,7</v>
          </cell>
          <cell r="C25">
            <v>13</v>
          </cell>
          <cell r="D25">
            <v>1200</v>
          </cell>
          <cell r="E25">
            <v>2700</v>
          </cell>
          <cell r="F25" t="str">
            <v>pcs</v>
          </cell>
          <cell r="H25" t="str">
            <v>-</v>
          </cell>
        </row>
        <row r="26">
          <cell r="B26" t="str">
            <v>GN_Täiskant_3,0</v>
          </cell>
          <cell r="C26">
            <v>13</v>
          </cell>
          <cell r="D26">
            <v>1200</v>
          </cell>
          <cell r="E26">
            <v>3000</v>
          </cell>
          <cell r="F26" t="str">
            <v>pcs</v>
          </cell>
          <cell r="H26" t="str">
            <v>-</v>
          </cell>
        </row>
        <row r="27">
          <cell r="B27" t="str">
            <v>Gyproc 4 PRO</v>
          </cell>
          <cell r="C27">
            <v>13</v>
          </cell>
          <cell r="D27">
            <v>1200</v>
          </cell>
          <cell r="E27">
            <v>2000</v>
          </cell>
          <cell r="F27" t="str">
            <v>pcs</v>
          </cell>
          <cell r="H27" t="str">
            <v>-</v>
          </cell>
        </row>
        <row r="28">
          <cell r="B28" t="str">
            <v>Gyproc_GL_15</v>
          </cell>
          <cell r="C28">
            <v>15</v>
          </cell>
          <cell r="D28">
            <v>900</v>
          </cell>
          <cell r="E28">
            <v>2400</v>
          </cell>
          <cell r="F28" t="str">
            <v>pcs</v>
          </cell>
          <cell r="H28" t="str">
            <v>-</v>
          </cell>
        </row>
        <row r="33">
          <cell r="B33" t="str">
            <v>Battens_19x70</v>
          </cell>
          <cell r="C33">
            <v>19</v>
          </cell>
          <cell r="D33">
            <v>70</v>
          </cell>
          <cell r="E33" t="str">
            <v>-</v>
          </cell>
          <cell r="F33" t="str">
            <v>m</v>
          </cell>
          <cell r="H33" t="str">
            <v>-</v>
          </cell>
          <cell r="I33" t="str">
            <v>-</v>
          </cell>
        </row>
        <row r="34">
          <cell r="B34" t="str">
            <v>Battens_21x45</v>
          </cell>
          <cell r="C34">
            <v>21</v>
          </cell>
          <cell r="D34">
            <v>45</v>
          </cell>
          <cell r="E34" t="str">
            <v>-</v>
          </cell>
          <cell r="F34" t="str">
            <v>m</v>
          </cell>
          <cell r="H34" t="str">
            <v>-</v>
          </cell>
          <cell r="I34" t="str">
            <v>-</v>
          </cell>
        </row>
        <row r="35">
          <cell r="B35" t="str">
            <v>Battens_28x45</v>
          </cell>
          <cell r="C35">
            <v>28</v>
          </cell>
          <cell r="D35">
            <v>45</v>
          </cell>
          <cell r="E35" t="str">
            <v>-</v>
          </cell>
          <cell r="F35" t="str">
            <v>m</v>
          </cell>
          <cell r="H35" t="str">
            <v>-</v>
          </cell>
          <cell r="I35" t="str">
            <v>-</v>
          </cell>
        </row>
        <row r="36">
          <cell r="B36" t="str">
            <v>Battens_28x70</v>
          </cell>
          <cell r="C36">
            <v>28</v>
          </cell>
          <cell r="D36">
            <v>70</v>
          </cell>
          <cell r="E36" t="str">
            <v>-</v>
          </cell>
          <cell r="F36" t="str">
            <v>m</v>
          </cell>
          <cell r="H36" t="str">
            <v>-</v>
          </cell>
          <cell r="I36" t="str">
            <v>-</v>
          </cell>
        </row>
        <row r="37">
          <cell r="B37" t="str">
            <v>Battens_28x95</v>
          </cell>
          <cell r="C37">
            <v>28</v>
          </cell>
          <cell r="D37">
            <v>95</v>
          </cell>
          <cell r="E37" t="str">
            <v>-</v>
          </cell>
          <cell r="F37" t="str">
            <v>m</v>
          </cell>
          <cell r="H37" t="str">
            <v>-</v>
          </cell>
          <cell r="I37" t="str">
            <v>-</v>
          </cell>
        </row>
        <row r="38">
          <cell r="B38" t="str">
            <v>Battens_28x120</v>
          </cell>
          <cell r="C38">
            <v>28</v>
          </cell>
          <cell r="D38">
            <v>120</v>
          </cell>
          <cell r="E38" t="str">
            <v>-</v>
          </cell>
          <cell r="F38" t="str">
            <v>m</v>
          </cell>
          <cell r="H38" t="str">
            <v>-</v>
          </cell>
          <cell r="I38" t="str">
            <v>-</v>
          </cell>
        </row>
        <row r="39">
          <cell r="B39" t="str">
            <v>Battens_45x45</v>
          </cell>
          <cell r="C39">
            <v>45</v>
          </cell>
          <cell r="D39">
            <v>45</v>
          </cell>
          <cell r="E39" t="str">
            <v>-</v>
          </cell>
          <cell r="F39" t="str">
            <v>m</v>
          </cell>
          <cell r="H39" t="str">
            <v>-</v>
          </cell>
          <cell r="I39" t="str">
            <v>-</v>
          </cell>
        </row>
        <row r="40">
          <cell r="B40" t="str">
            <v>Battens_45x70</v>
          </cell>
          <cell r="C40">
            <v>45</v>
          </cell>
          <cell r="D40">
            <v>70</v>
          </cell>
          <cell r="E40" t="str">
            <v>-</v>
          </cell>
          <cell r="F40" t="str">
            <v>m</v>
          </cell>
          <cell r="H40" t="str">
            <v>-</v>
          </cell>
          <cell r="I40" t="str">
            <v>-</v>
          </cell>
        </row>
        <row r="41">
          <cell r="B41" t="str">
            <v>Battens_45x95</v>
          </cell>
          <cell r="C41">
            <v>45</v>
          </cell>
          <cell r="D41">
            <v>95</v>
          </cell>
          <cell r="E41" t="str">
            <v>-</v>
          </cell>
          <cell r="F41" t="str">
            <v>m</v>
          </cell>
          <cell r="H41" t="str">
            <v>-</v>
          </cell>
          <cell r="I41" t="str">
            <v>-</v>
          </cell>
        </row>
        <row r="42">
          <cell r="B42" t="str">
            <v>Battens_45x120</v>
          </cell>
          <cell r="C42">
            <v>45</v>
          </cell>
          <cell r="D42">
            <v>120</v>
          </cell>
          <cell r="E42" t="str">
            <v>-</v>
          </cell>
          <cell r="F42" t="str">
            <v>m</v>
          </cell>
          <cell r="H42" t="str">
            <v>-</v>
          </cell>
          <cell r="I42" t="str">
            <v>-</v>
          </cell>
        </row>
        <row r="43">
          <cell r="B43" t="str">
            <v>Battens_45x145</v>
          </cell>
          <cell r="C43">
            <v>45</v>
          </cell>
          <cell r="D43">
            <v>145</v>
          </cell>
          <cell r="E43" t="str">
            <v>-</v>
          </cell>
          <cell r="F43" t="str">
            <v>m</v>
          </cell>
          <cell r="H43" t="str">
            <v>-</v>
          </cell>
          <cell r="I43" t="str">
            <v>-</v>
          </cell>
        </row>
        <row r="44">
          <cell r="B44" t="str">
            <v>Battens_45x170</v>
          </cell>
          <cell r="C44">
            <v>45</v>
          </cell>
          <cell r="D44">
            <v>170</v>
          </cell>
          <cell r="E44" t="str">
            <v>-</v>
          </cell>
          <cell r="F44" t="str">
            <v>m</v>
          </cell>
          <cell r="H44" t="str">
            <v>-</v>
          </cell>
          <cell r="I44" t="str">
            <v>-</v>
          </cell>
        </row>
        <row r="45">
          <cell r="B45" t="str">
            <v>Plywood_8x30</v>
          </cell>
          <cell r="C45">
            <v>8</v>
          </cell>
          <cell r="D45">
            <v>30</v>
          </cell>
          <cell r="E45" t="str">
            <v>-</v>
          </cell>
          <cell r="F45" t="str">
            <v>m</v>
          </cell>
          <cell r="H45" t="str">
            <v>-</v>
          </cell>
          <cell r="I45" t="str">
            <v>-</v>
          </cell>
        </row>
        <row r="46">
          <cell r="B46" t="str">
            <v>Laths_28x45</v>
          </cell>
          <cell r="C46">
            <v>28</v>
          </cell>
          <cell r="D46">
            <v>45</v>
          </cell>
          <cell r="E46" t="str">
            <v>-</v>
          </cell>
          <cell r="F46" t="str">
            <v>m</v>
          </cell>
          <cell r="H46" t="str">
            <v>-</v>
          </cell>
          <cell r="I46" t="str">
            <v>-</v>
          </cell>
        </row>
        <row r="47">
          <cell r="B47" t="str">
            <v>Floor_beams_45x95</v>
          </cell>
          <cell r="C47">
            <v>45</v>
          </cell>
          <cell r="D47">
            <v>95</v>
          </cell>
          <cell r="E47" t="str">
            <v>-</v>
          </cell>
          <cell r="F47" t="str">
            <v>m</v>
          </cell>
          <cell r="H47" t="str">
            <v>-</v>
          </cell>
          <cell r="I47" t="str">
            <v>-</v>
          </cell>
        </row>
        <row r="48">
          <cell r="B48" t="str">
            <v>Floor_boards_T&amp;G_28x95</v>
          </cell>
          <cell r="C48">
            <v>28</v>
          </cell>
          <cell r="D48">
            <v>95</v>
          </cell>
          <cell r="E48" t="str">
            <v>-</v>
          </cell>
          <cell r="F48" t="str">
            <v>m</v>
          </cell>
          <cell r="H48" t="str">
            <v>Tongue &amp; groove</v>
          </cell>
          <cell r="I48" t="str">
            <v>-</v>
          </cell>
        </row>
        <row r="49">
          <cell r="B49" t="str">
            <v>Floor_boards_28x95</v>
          </cell>
          <cell r="C49">
            <v>28</v>
          </cell>
          <cell r="D49">
            <v>95</v>
          </cell>
          <cell r="E49" t="str">
            <v>-</v>
          </cell>
          <cell r="F49" t="str">
            <v>m</v>
          </cell>
          <cell r="H49" t="str">
            <v>-</v>
          </cell>
          <cell r="I49" t="str">
            <v>Impregnated/Flush</v>
          </cell>
        </row>
        <row r="50">
          <cell r="B50" t="str">
            <v>Floor_boards_28x120</v>
          </cell>
          <cell r="C50">
            <v>28</v>
          </cell>
          <cell r="D50">
            <v>120</v>
          </cell>
          <cell r="E50" t="str">
            <v>-</v>
          </cell>
          <cell r="F50" t="str">
            <v>m</v>
          </cell>
          <cell r="H50" t="str">
            <v>-</v>
          </cell>
          <cell r="I50" t="str">
            <v>Impregnated/Flush</v>
          </cell>
        </row>
        <row r="51">
          <cell r="B51" t="str">
            <v>Soffit_boards_21x70</v>
          </cell>
          <cell r="C51">
            <v>21</v>
          </cell>
          <cell r="D51">
            <v>70</v>
          </cell>
          <cell r="E51" t="str">
            <v>-</v>
          </cell>
          <cell r="F51" t="str">
            <v>m</v>
          </cell>
          <cell r="H51" t="str">
            <v>-</v>
          </cell>
          <cell r="I51" t="str">
            <v>VÄRVITUD</v>
          </cell>
        </row>
        <row r="52">
          <cell r="B52" t="str">
            <v>Soffit_boards_21x95</v>
          </cell>
          <cell r="C52">
            <v>21</v>
          </cell>
          <cell r="D52">
            <v>95</v>
          </cell>
          <cell r="E52" t="str">
            <v>-</v>
          </cell>
          <cell r="F52" t="str">
            <v>m</v>
          </cell>
          <cell r="H52" t="str">
            <v>-</v>
          </cell>
          <cell r="I52" t="str">
            <v>VÄRVITUD</v>
          </cell>
        </row>
        <row r="53">
          <cell r="B53" t="str">
            <v>Soffit_boards_21x120</v>
          </cell>
          <cell r="C53">
            <v>21</v>
          </cell>
          <cell r="D53">
            <v>120</v>
          </cell>
          <cell r="E53" t="str">
            <v>-</v>
          </cell>
          <cell r="F53" t="str">
            <v>m</v>
          </cell>
          <cell r="H53" t="str">
            <v>-</v>
          </cell>
          <cell r="I53" t="str">
            <v>VÄRVITUD</v>
          </cell>
        </row>
        <row r="54">
          <cell r="B54" t="str">
            <v>Fascia_boards_21x195</v>
          </cell>
          <cell r="C54">
            <v>21</v>
          </cell>
          <cell r="D54">
            <v>195</v>
          </cell>
          <cell r="E54" t="str">
            <v>-</v>
          </cell>
          <cell r="F54" t="str">
            <v>m</v>
          </cell>
          <cell r="H54" t="str">
            <v>-</v>
          </cell>
          <cell r="I54" t="str">
            <v>VÄRVITUD</v>
          </cell>
        </row>
        <row r="55">
          <cell r="B55" t="str">
            <v>Fascia/Soffit_boards_21x145</v>
          </cell>
          <cell r="C55">
            <v>21</v>
          </cell>
          <cell r="D55">
            <v>145</v>
          </cell>
          <cell r="E55" t="str">
            <v>-</v>
          </cell>
          <cell r="F55" t="str">
            <v>m</v>
          </cell>
          <cell r="H55" t="str">
            <v>-</v>
          </cell>
          <cell r="I55" t="str">
            <v>VÄRVITUD</v>
          </cell>
        </row>
        <row r="56">
          <cell r="B56" t="str">
            <v>Corner_boards_21x70</v>
          </cell>
          <cell r="C56">
            <v>21</v>
          </cell>
          <cell r="D56">
            <v>70</v>
          </cell>
          <cell r="E56" t="str">
            <v>-</v>
          </cell>
          <cell r="F56" t="str">
            <v>m</v>
          </cell>
          <cell r="H56" t="str">
            <v>-</v>
          </cell>
          <cell r="I56" t="str">
            <v>VÄRVITUD</v>
          </cell>
        </row>
        <row r="57">
          <cell r="B57" t="str">
            <v>Corner_boards_21x95</v>
          </cell>
          <cell r="C57">
            <v>21</v>
          </cell>
          <cell r="D57">
            <v>95</v>
          </cell>
          <cell r="E57" t="str">
            <v>-</v>
          </cell>
          <cell r="F57" t="str">
            <v>m</v>
          </cell>
          <cell r="H57" t="str">
            <v>-</v>
          </cell>
          <cell r="I57" t="str">
            <v>VÄRVITUD</v>
          </cell>
        </row>
        <row r="58">
          <cell r="B58" t="str">
            <v>UYV_19x170</v>
          </cell>
          <cell r="C58">
            <v>19</v>
          </cell>
          <cell r="D58">
            <v>170</v>
          </cell>
          <cell r="E58" t="str">
            <v>-</v>
          </cell>
          <cell r="F58" t="str">
            <v>m</v>
          </cell>
          <cell r="H58" t="str">
            <v>-</v>
          </cell>
          <cell r="I58" t="str">
            <v>VÄRVITUD</v>
          </cell>
        </row>
        <row r="59">
          <cell r="B59" t="str">
            <v>UYL_21x145</v>
          </cell>
          <cell r="C59">
            <v>21</v>
          </cell>
          <cell r="D59">
            <v>145</v>
          </cell>
          <cell r="E59" t="str">
            <v>-</v>
          </cell>
          <cell r="F59" t="str">
            <v>m</v>
          </cell>
          <cell r="H59" t="str">
            <v>-</v>
          </cell>
          <cell r="I59" t="str">
            <v>VÄRVITUD</v>
          </cell>
        </row>
        <row r="60">
          <cell r="B60" t="str">
            <v>PR-03</v>
          </cell>
          <cell r="C60">
            <v>45</v>
          </cell>
          <cell r="D60">
            <v>109</v>
          </cell>
          <cell r="E60" t="str">
            <v>-</v>
          </cell>
          <cell r="F60" t="str">
            <v>m</v>
          </cell>
          <cell r="H60" t="str">
            <v>-</v>
          </cell>
          <cell r="I60" t="str">
            <v>VÄRVITUD</v>
          </cell>
        </row>
        <row r="61">
          <cell r="B61" t="str">
            <v>PR-04</v>
          </cell>
          <cell r="C61">
            <v>45</v>
          </cell>
          <cell r="D61">
            <v>170</v>
          </cell>
          <cell r="E61" t="str">
            <v>-</v>
          </cell>
          <cell r="F61" t="str">
            <v>m</v>
          </cell>
          <cell r="H61" t="str">
            <v>-</v>
          </cell>
          <cell r="I61" t="str">
            <v>VÄRVITUD</v>
          </cell>
        </row>
        <row r="62">
          <cell r="B62" t="str">
            <v>PR-05</v>
          </cell>
          <cell r="C62">
            <v>60</v>
          </cell>
          <cell r="D62">
            <v>120</v>
          </cell>
          <cell r="E62">
            <v>2480</v>
          </cell>
          <cell r="F62" t="str">
            <v>pcs</v>
          </cell>
          <cell r="I62" t="str">
            <v>VÄRVITUD</v>
          </cell>
        </row>
        <row r="67">
          <cell r="B67" t="str">
            <v>KT-37_50</v>
          </cell>
          <cell r="C67">
            <v>50</v>
          </cell>
          <cell r="D67" t="str">
            <v>-</v>
          </cell>
          <cell r="E67" t="str">
            <v>-</v>
          </cell>
          <cell r="F67" t="str">
            <v>m2</v>
          </cell>
          <cell r="G67">
            <v>1.1000000000000001</v>
          </cell>
          <cell r="H67" t="str">
            <v>-</v>
          </cell>
        </row>
        <row r="68">
          <cell r="B68" t="str">
            <v>Paroc Extra_75</v>
          </cell>
          <cell r="C68">
            <v>75</v>
          </cell>
          <cell r="D68" t="str">
            <v>-</v>
          </cell>
          <cell r="E68" t="str">
            <v>-</v>
          </cell>
          <cell r="F68" t="str">
            <v>m2</v>
          </cell>
          <cell r="G68">
            <v>1.1000000000000001</v>
          </cell>
          <cell r="H68" t="str">
            <v>-</v>
          </cell>
        </row>
        <row r="69">
          <cell r="B69" t="str">
            <v>Paroc Extra_50</v>
          </cell>
          <cell r="C69">
            <v>50</v>
          </cell>
          <cell r="D69" t="str">
            <v>-</v>
          </cell>
          <cell r="E69" t="str">
            <v>-</v>
          </cell>
          <cell r="F69" t="str">
            <v>m2</v>
          </cell>
          <cell r="G69">
            <v>1.1000000000000001</v>
          </cell>
          <cell r="H69" t="str">
            <v>-</v>
          </cell>
        </row>
        <row r="70">
          <cell r="B70" t="str">
            <v>Paroc Extra_100</v>
          </cell>
          <cell r="C70">
            <v>100</v>
          </cell>
          <cell r="D70" t="str">
            <v>-</v>
          </cell>
          <cell r="E70" t="str">
            <v>-</v>
          </cell>
          <cell r="F70" t="str">
            <v>m2</v>
          </cell>
          <cell r="G70">
            <v>1.1000000000000001</v>
          </cell>
          <cell r="H70" t="str">
            <v>-</v>
          </cell>
        </row>
        <row r="71">
          <cell r="B71" t="str">
            <v>Paroc Extra_200</v>
          </cell>
          <cell r="C71">
            <v>200</v>
          </cell>
          <cell r="D71" t="str">
            <v>-</v>
          </cell>
          <cell r="E71" t="str">
            <v>-</v>
          </cell>
          <cell r="F71" t="str">
            <v>m2</v>
          </cell>
          <cell r="G71">
            <v>1.1000000000000001</v>
          </cell>
          <cell r="H71" t="str">
            <v>-</v>
          </cell>
        </row>
        <row r="72">
          <cell r="B72" t="str">
            <v>SuperRock</v>
          </cell>
          <cell r="C72">
            <v>450</v>
          </cell>
          <cell r="D72" t="str">
            <v>-</v>
          </cell>
          <cell r="E72" t="str">
            <v>-</v>
          </cell>
          <cell r="F72" t="str">
            <v>m2</v>
          </cell>
          <cell r="G72">
            <v>1.1000000000000001</v>
          </cell>
          <cell r="H72" t="str">
            <v>-</v>
          </cell>
        </row>
        <row r="73">
          <cell r="B73" t="str">
            <v>Sealing_rope_ISOVER SKC-20, 70</v>
          </cell>
          <cell r="C73">
            <v>70</v>
          </cell>
          <cell r="D73">
            <v>20</v>
          </cell>
          <cell r="E73" t="str">
            <v>-</v>
          </cell>
          <cell r="F73" t="str">
            <v>m</v>
          </cell>
          <cell r="G73">
            <v>1.2</v>
          </cell>
          <cell r="H73" t="str">
            <v>-</v>
          </cell>
        </row>
        <row r="74">
          <cell r="B74" t="str">
            <v>Sealing_rope_ISOVER SKC-20, 90</v>
          </cell>
          <cell r="C74">
            <v>90</v>
          </cell>
          <cell r="D74">
            <v>20</v>
          </cell>
          <cell r="E74" t="str">
            <v>-</v>
          </cell>
          <cell r="F74" t="str">
            <v>m</v>
          </cell>
          <cell r="G74">
            <v>1.2</v>
          </cell>
          <cell r="H74" t="str">
            <v>-</v>
          </cell>
        </row>
        <row r="75">
          <cell r="B75" t="str">
            <v>Sealing_rope_ISOVER SKC-20, 140</v>
          </cell>
          <cell r="C75">
            <v>140</v>
          </cell>
          <cell r="D75">
            <v>20</v>
          </cell>
          <cell r="E75" t="str">
            <v>-</v>
          </cell>
          <cell r="F75" t="str">
            <v>m</v>
          </cell>
          <cell r="G75">
            <v>1.2</v>
          </cell>
          <cell r="H75" t="str">
            <v>-</v>
          </cell>
        </row>
        <row r="76">
          <cell r="B76" t="str">
            <v>Sealing_rope_TK_115</v>
          </cell>
          <cell r="C76">
            <v>115</v>
          </cell>
          <cell r="D76">
            <v>20</v>
          </cell>
          <cell r="E76" t="str">
            <v>-</v>
          </cell>
          <cell r="F76" t="str">
            <v>m</v>
          </cell>
          <cell r="G76">
            <v>1.2</v>
          </cell>
          <cell r="H76" t="str">
            <v>-</v>
          </cell>
        </row>
        <row r="77">
          <cell r="B77" t="str">
            <v>Sealing_rope_TK_140</v>
          </cell>
          <cell r="C77">
            <v>140</v>
          </cell>
          <cell r="D77">
            <v>20</v>
          </cell>
          <cell r="E77" t="str">
            <v>-</v>
          </cell>
          <cell r="F77" t="str">
            <v>m</v>
          </cell>
          <cell r="G77">
            <v>1.2</v>
          </cell>
          <cell r="H77" t="str">
            <v>-</v>
          </cell>
        </row>
        <row r="78">
          <cell r="B78" t="str">
            <v>Isover_sauna_with_Al.layer_25</v>
          </cell>
          <cell r="C78">
            <v>25</v>
          </cell>
          <cell r="D78">
            <v>1200</v>
          </cell>
          <cell r="E78">
            <v>2100</v>
          </cell>
          <cell r="F78" t="str">
            <v>pcs</v>
          </cell>
          <cell r="H78" t="str">
            <v>-</v>
          </cell>
        </row>
        <row r="79">
          <cell r="B79" t="str">
            <v>FLO 30</v>
          </cell>
          <cell r="C79">
            <v>30</v>
          </cell>
          <cell r="D79" t="str">
            <v>-</v>
          </cell>
          <cell r="E79" t="str">
            <v>-</v>
          </cell>
          <cell r="F79" t="str">
            <v>m2</v>
          </cell>
          <cell r="G79">
            <v>1.1000000000000001</v>
          </cell>
          <cell r="H79" t="str">
            <v>-</v>
          </cell>
        </row>
        <row r="100">
          <cell r="B100" t="str">
            <v>PE-folio_0.2</v>
          </cell>
          <cell r="C100" t="str">
            <v>-</v>
          </cell>
          <cell r="D100" t="str">
            <v>-</v>
          </cell>
          <cell r="E100" t="str">
            <v>-</v>
          </cell>
          <cell r="F100" t="str">
            <v>m2</v>
          </cell>
          <cell r="H100" t="str">
            <v>-</v>
          </cell>
        </row>
        <row r="101">
          <cell r="B101" t="str">
            <v>Nortett_2.8x50</v>
          </cell>
          <cell r="C101">
            <v>2800</v>
          </cell>
          <cell r="D101" t="str">
            <v>-</v>
          </cell>
          <cell r="E101">
            <v>50000</v>
          </cell>
          <cell r="F101" t="str">
            <v>pcs.</v>
          </cell>
          <cell r="H101" t="str">
            <v>-</v>
          </cell>
        </row>
        <row r="102">
          <cell r="B102" t="str">
            <v>Divoroll Top RU_1,5x50</v>
          </cell>
          <cell r="C102">
            <v>1500</v>
          </cell>
          <cell r="D102" t="str">
            <v>-</v>
          </cell>
          <cell r="E102">
            <v>50000</v>
          </cell>
          <cell r="F102" t="str">
            <v>pcs</v>
          </cell>
          <cell r="H102" t="str">
            <v>-</v>
          </cell>
        </row>
        <row r="103">
          <cell r="B103" t="str">
            <v>SBS 1.7 Katepal</v>
          </cell>
        </row>
        <row r="104">
          <cell r="B104" t="str">
            <v>Insect_net</v>
          </cell>
          <cell r="C104" t="str">
            <v>-</v>
          </cell>
          <cell r="D104" t="str">
            <v>-</v>
          </cell>
          <cell r="E104" t="str">
            <v>-</v>
          </cell>
          <cell r="F104" t="str">
            <v>m2</v>
          </cell>
          <cell r="H104" t="str">
            <v>-</v>
          </cell>
        </row>
        <row r="105">
          <cell r="B105" t="str">
            <v>Insect_net_1,2x30</v>
          </cell>
          <cell r="C105">
            <v>1200</v>
          </cell>
          <cell r="D105" t="str">
            <v>-</v>
          </cell>
          <cell r="E105">
            <v>30000</v>
          </cell>
          <cell r="F105" t="str">
            <v>m</v>
          </cell>
          <cell r="H105" t="str">
            <v>-</v>
          </cell>
        </row>
        <row r="106">
          <cell r="B106" t="str">
            <v>Rat_net</v>
          </cell>
          <cell r="C106" t="str">
            <v>-</v>
          </cell>
          <cell r="D106" t="str">
            <v>-</v>
          </cell>
          <cell r="E106" t="str">
            <v>-</v>
          </cell>
          <cell r="F106" t="str">
            <v>m</v>
          </cell>
          <cell r="H106" t="str">
            <v>-</v>
          </cell>
        </row>
        <row r="107">
          <cell r="B107" t="str">
            <v>Plywood _6x30</v>
          </cell>
          <cell r="C107">
            <v>6</v>
          </cell>
          <cell r="D107">
            <v>30</v>
          </cell>
          <cell r="E107" t="str">
            <v>-</v>
          </cell>
          <cell r="F107" t="str">
            <v>m</v>
          </cell>
          <cell r="H107" t="str">
            <v>-</v>
          </cell>
        </row>
        <row r="108">
          <cell r="B108" t="str">
            <v>SBS_1x10m</v>
          </cell>
          <cell r="C108">
            <v>1000</v>
          </cell>
          <cell r="D108" t="str">
            <v>-</v>
          </cell>
          <cell r="E108">
            <v>10000</v>
          </cell>
          <cell r="F108" t="str">
            <v>pcs</v>
          </cell>
          <cell r="H108" t="str">
            <v>upper layer</v>
          </cell>
        </row>
        <row r="109">
          <cell r="B109" t="str">
            <v>SBS_4x150mm</v>
          </cell>
          <cell r="C109">
            <v>4</v>
          </cell>
          <cell r="D109">
            <v>150</v>
          </cell>
          <cell r="E109" t="str">
            <v>-</v>
          </cell>
          <cell r="F109" t="str">
            <v>m</v>
          </cell>
          <cell r="G109">
            <v>1.2</v>
          </cell>
          <cell r="H109" t="str">
            <v>-</v>
          </cell>
        </row>
        <row r="110">
          <cell r="B110" t="str">
            <v>SBS</v>
          </cell>
          <cell r="E110" t="str">
            <v>-</v>
          </cell>
          <cell r="F110" t="str">
            <v>m</v>
          </cell>
          <cell r="G110">
            <v>1.2</v>
          </cell>
          <cell r="H110" t="str">
            <v>-</v>
          </cell>
        </row>
        <row r="111">
          <cell r="B111" t="str">
            <v>Svillemembrane</v>
          </cell>
          <cell r="C111">
            <v>200</v>
          </cell>
          <cell r="D111" t="str">
            <v>-</v>
          </cell>
          <cell r="E111" t="str">
            <v>-</v>
          </cell>
          <cell r="F111" t="str">
            <v>m</v>
          </cell>
          <cell r="H111" t="str">
            <v>-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.75" customHeight="1" x14ac:dyDescent="0.2"/>
  <cols>
    <col min="1" max="2" width="21.5703125" customWidth="1"/>
  </cols>
  <sheetData>
    <row r="1" spans="1:2" ht="15.75" customHeight="1" x14ac:dyDescent="0.2">
      <c r="A1" t="s">
        <v>0</v>
      </c>
      <c r="B1" s="1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.75" customHeight="1" x14ac:dyDescent="0.2"/>
  <cols>
    <col min="1" max="2" width="21.5703125" customWidth="1"/>
  </cols>
  <sheetData>
    <row r="1" spans="1:2" ht="15.75" customHeight="1" x14ac:dyDescent="0.2">
      <c r="A1" t="s">
        <v>0</v>
      </c>
      <c r="B1" s="1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35"/>
  <sheetViews>
    <sheetView tabSelected="1" zoomScale="110" zoomScaleNormal="110" workbookViewId="0">
      <pane ySplit="1" topLeftCell="A2" activePane="bottomLeft" state="frozen"/>
      <selection pane="bottomLeft" activeCell="I37" sqref="I37"/>
    </sheetView>
  </sheetViews>
  <sheetFormatPr defaultColWidth="14.42578125" defaultRowHeight="12.75" x14ac:dyDescent="0.2"/>
  <cols>
    <col min="1" max="1" width="13.42578125" customWidth="1"/>
    <col min="2" max="2" width="31.7109375" customWidth="1"/>
    <col min="3" max="3" width="11.7109375" customWidth="1"/>
    <col min="4" max="4" width="11.28515625" customWidth="1"/>
    <col min="5" max="5" width="11.85546875" customWidth="1"/>
    <col min="6" max="6" width="12.140625" customWidth="1"/>
    <col min="7" max="7" width="12" customWidth="1"/>
    <col min="8" max="8" width="11.28515625" customWidth="1"/>
    <col min="9" max="9" width="13.5703125" customWidth="1"/>
    <col min="10" max="10" width="20" customWidth="1"/>
    <col min="11" max="11" width="18" customWidth="1"/>
  </cols>
  <sheetData>
    <row r="1" spans="1:34" ht="36.75" customHeight="1" thickBot="1" x14ac:dyDescent="0.25">
      <c r="A1" s="2" t="s">
        <v>5</v>
      </c>
      <c r="B1" s="2" t="s">
        <v>6</v>
      </c>
      <c r="C1" s="2" t="s">
        <v>2</v>
      </c>
      <c r="D1" s="2" t="s">
        <v>3</v>
      </c>
      <c r="E1" s="2" t="s">
        <v>4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x14ac:dyDescent="0.2">
      <c r="B2" s="4" t="s">
        <v>16</v>
      </c>
    </row>
    <row r="3" spans="1:34" x14ac:dyDescent="0.2">
      <c r="A3" s="5" t="s">
        <v>29</v>
      </c>
      <c r="B3" s="5" t="s">
        <v>30</v>
      </c>
      <c r="C3">
        <v>160</v>
      </c>
      <c r="D3">
        <v>490</v>
      </c>
      <c r="E3">
        <v>9880</v>
      </c>
      <c r="F3">
        <v>1</v>
      </c>
    </row>
    <row r="4" spans="1:34" x14ac:dyDescent="0.2">
      <c r="A4" s="5" t="s">
        <v>31</v>
      </c>
      <c r="B4" s="5" t="s">
        <v>33</v>
      </c>
      <c r="C4">
        <v>90</v>
      </c>
      <c r="D4">
        <v>145</v>
      </c>
      <c r="E4">
        <v>2700</v>
      </c>
      <c r="F4">
        <v>1</v>
      </c>
    </row>
    <row r="5" spans="1:34" x14ac:dyDescent="0.2">
      <c r="A5" s="5" t="s">
        <v>32</v>
      </c>
      <c r="B5" s="5" t="s">
        <v>33</v>
      </c>
      <c r="C5">
        <v>90</v>
      </c>
      <c r="D5">
        <v>145</v>
      </c>
      <c r="E5">
        <v>1690</v>
      </c>
      <c r="F5">
        <v>1</v>
      </c>
    </row>
    <row r="6" spans="1:34" x14ac:dyDescent="0.2">
      <c r="B6" t="s">
        <v>17</v>
      </c>
      <c r="C6">
        <v>45</v>
      </c>
      <c r="D6">
        <v>195</v>
      </c>
      <c r="G6" s="6">
        <f>9.2*2</f>
        <v>18.399999999999999</v>
      </c>
      <c r="K6" t="s">
        <v>18</v>
      </c>
    </row>
    <row r="7" spans="1:34" x14ac:dyDescent="0.2">
      <c r="B7" s="5" t="s">
        <v>13</v>
      </c>
      <c r="D7">
        <v>200</v>
      </c>
      <c r="G7" s="6">
        <v>45</v>
      </c>
    </row>
    <row r="8" spans="1:34" x14ac:dyDescent="0.2">
      <c r="B8" s="5" t="s">
        <v>19</v>
      </c>
      <c r="F8">
        <v>22</v>
      </c>
      <c r="G8" s="6"/>
    </row>
    <row r="9" spans="1:34" x14ac:dyDescent="0.2">
      <c r="B9" s="5" t="s">
        <v>20</v>
      </c>
      <c r="F9" s="7">
        <v>5</v>
      </c>
      <c r="G9" s="6"/>
    </row>
    <row r="10" spans="1:34" x14ac:dyDescent="0.2">
      <c r="B10" s="5" t="s">
        <v>28</v>
      </c>
      <c r="F10" s="7">
        <v>3</v>
      </c>
      <c r="G10" s="6"/>
    </row>
    <row r="11" spans="1:34" x14ac:dyDescent="0.2">
      <c r="B11" s="5" t="s">
        <v>14</v>
      </c>
      <c r="C11">
        <v>45</v>
      </c>
      <c r="D11">
        <v>145</v>
      </c>
      <c r="G11" s="6">
        <f>+(1.284*26+5.6*2)*1.2</f>
        <v>53.500800000000005</v>
      </c>
      <c r="J11" s="5" t="s">
        <v>21</v>
      </c>
    </row>
    <row r="12" spans="1:34" x14ac:dyDescent="0.2">
      <c r="B12" s="5" t="s">
        <v>15</v>
      </c>
      <c r="C12">
        <v>28</v>
      </c>
      <c r="D12">
        <v>45</v>
      </c>
      <c r="G12" s="6">
        <f>40*3.605</f>
        <v>144.19999999999999</v>
      </c>
    </row>
    <row r="13" spans="1:34" x14ac:dyDescent="0.2">
      <c r="B13" s="5" t="s">
        <v>15</v>
      </c>
      <c r="C13">
        <v>45</v>
      </c>
      <c r="D13">
        <v>45</v>
      </c>
      <c r="G13" s="6">
        <f>10.7*(3.6/0.34+2)*2</f>
        <v>269.38823529411764</v>
      </c>
      <c r="J13" s="5" t="s">
        <v>38</v>
      </c>
    </row>
    <row r="14" spans="1:34" x14ac:dyDescent="0.2">
      <c r="B14" s="5" t="s">
        <v>22</v>
      </c>
      <c r="G14" s="6"/>
      <c r="H14" s="6">
        <f>5.6*8*1.1</f>
        <v>49.28</v>
      </c>
    </row>
    <row r="15" spans="1:34" x14ac:dyDescent="0.2">
      <c r="B15" s="5" t="s">
        <v>23</v>
      </c>
      <c r="G15" s="6"/>
      <c r="H15" s="6">
        <f>10.7*7.2*1.1</f>
        <v>84.744</v>
      </c>
    </row>
    <row r="16" spans="1:34" x14ac:dyDescent="0.2">
      <c r="B16" s="5" t="s">
        <v>34</v>
      </c>
      <c r="C16">
        <v>250</v>
      </c>
      <c r="G16" s="6"/>
      <c r="H16" s="6">
        <f>2.9*6.7+2.9*7.7</f>
        <v>41.76</v>
      </c>
    </row>
    <row r="17" spans="1:11" x14ac:dyDescent="0.2">
      <c r="B17" s="5" t="s">
        <v>24</v>
      </c>
      <c r="G17" s="6"/>
      <c r="H17" s="6">
        <f>0.8*10*2+4+0.8*7.2</f>
        <v>25.76</v>
      </c>
    </row>
    <row r="18" spans="1:11" x14ac:dyDescent="0.2">
      <c r="B18" s="5" t="s">
        <v>25</v>
      </c>
      <c r="C18">
        <v>21</v>
      </c>
      <c r="D18">
        <v>95</v>
      </c>
      <c r="G18" s="6">
        <f>6*2*9.2+10*2.5+25*1.5</f>
        <v>172.89999999999998</v>
      </c>
      <c r="J18" s="5" t="s">
        <v>27</v>
      </c>
      <c r="K18" s="5" t="s">
        <v>18</v>
      </c>
    </row>
    <row r="19" spans="1:11" x14ac:dyDescent="0.2">
      <c r="B19" s="5" t="s">
        <v>25</v>
      </c>
      <c r="C19">
        <v>21</v>
      </c>
      <c r="D19">
        <v>145</v>
      </c>
      <c r="G19" s="6">
        <f>1*2*9.2</f>
        <v>18.399999999999999</v>
      </c>
      <c r="J19" s="5" t="s">
        <v>27</v>
      </c>
      <c r="K19" s="5" t="s">
        <v>18</v>
      </c>
    </row>
    <row r="20" spans="1:11" x14ac:dyDescent="0.2">
      <c r="B20" s="5" t="s">
        <v>25</v>
      </c>
      <c r="C20">
        <v>21</v>
      </c>
      <c r="D20">
        <v>70</v>
      </c>
      <c r="G20" s="6">
        <f>7.2*1*2</f>
        <v>14.4</v>
      </c>
      <c r="J20" s="5" t="s">
        <v>27</v>
      </c>
      <c r="K20" s="5" t="s">
        <v>26</v>
      </c>
    </row>
    <row r="21" spans="1:11" x14ac:dyDescent="0.2">
      <c r="B21" s="5" t="s">
        <v>25</v>
      </c>
      <c r="C21">
        <v>21</v>
      </c>
      <c r="D21">
        <v>95</v>
      </c>
      <c r="G21" s="6">
        <f>7.2*5*2</f>
        <v>72</v>
      </c>
      <c r="J21" s="5" t="s">
        <v>27</v>
      </c>
      <c r="K21" s="5" t="s">
        <v>26</v>
      </c>
    </row>
    <row r="22" spans="1:11" x14ac:dyDescent="0.2">
      <c r="B22" s="5" t="s">
        <v>25</v>
      </c>
      <c r="C22">
        <v>21</v>
      </c>
      <c r="D22">
        <v>145</v>
      </c>
      <c r="G22" s="6">
        <f>7.2*2*2</f>
        <v>28.8</v>
      </c>
      <c r="J22" s="5" t="s">
        <v>27</v>
      </c>
      <c r="K22" s="5" t="s">
        <v>26</v>
      </c>
    </row>
    <row r="24" spans="1:11" x14ac:dyDescent="0.2">
      <c r="B24" s="4" t="s">
        <v>35</v>
      </c>
    </row>
    <row r="25" spans="1:11" x14ac:dyDescent="0.2">
      <c r="A25" s="5" t="s">
        <v>39</v>
      </c>
      <c r="B25" s="5" t="s">
        <v>30</v>
      </c>
      <c r="C25">
        <v>80</v>
      </c>
      <c r="D25">
        <v>195</v>
      </c>
      <c r="E25">
        <v>9880</v>
      </c>
      <c r="F25">
        <v>1</v>
      </c>
    </row>
    <row r="26" spans="1:11" x14ac:dyDescent="0.2">
      <c r="A26" s="5"/>
      <c r="B26" s="5" t="s">
        <v>14</v>
      </c>
      <c r="C26">
        <v>45</v>
      </c>
      <c r="D26">
        <v>195</v>
      </c>
      <c r="E26">
        <v>2410</v>
      </c>
      <c r="F26">
        <v>3</v>
      </c>
    </row>
    <row r="27" spans="1:11" x14ac:dyDescent="0.2">
      <c r="B27" s="5" t="s">
        <v>36</v>
      </c>
      <c r="F27">
        <v>4</v>
      </c>
    </row>
    <row r="28" spans="1:11" x14ac:dyDescent="0.2">
      <c r="B28" s="5" t="s">
        <v>37</v>
      </c>
      <c r="F28">
        <v>2</v>
      </c>
    </row>
    <row r="29" spans="1:11" x14ac:dyDescent="0.2">
      <c r="B29" s="5" t="s">
        <v>14</v>
      </c>
      <c r="C29">
        <v>45</v>
      </c>
      <c r="D29">
        <v>145</v>
      </c>
      <c r="G29" s="6">
        <f>0.535*12*2+7+3</f>
        <v>22.84</v>
      </c>
      <c r="J29" s="5" t="s">
        <v>21</v>
      </c>
    </row>
    <row r="30" spans="1:11" x14ac:dyDescent="0.2">
      <c r="B30" s="5" t="s">
        <v>15</v>
      </c>
      <c r="C30">
        <v>45</v>
      </c>
      <c r="D30">
        <v>45</v>
      </c>
      <c r="G30" s="6">
        <f>3.6*(3.6/0.34+2)*2</f>
        <v>90.635294117647064</v>
      </c>
      <c r="J30" s="5" t="s">
        <v>38</v>
      </c>
    </row>
    <row r="31" spans="1:11" x14ac:dyDescent="0.2">
      <c r="B31" s="5" t="s">
        <v>25</v>
      </c>
      <c r="C31">
        <v>21</v>
      </c>
      <c r="D31">
        <v>95</v>
      </c>
      <c r="G31" s="6">
        <f>6*2*2.5</f>
        <v>30</v>
      </c>
      <c r="J31" s="5" t="s">
        <v>27</v>
      </c>
      <c r="K31" s="5"/>
    </row>
    <row r="32" spans="1:11" x14ac:dyDescent="0.2">
      <c r="B32" s="5" t="s">
        <v>25</v>
      </c>
      <c r="C32">
        <v>21</v>
      </c>
      <c r="D32">
        <v>145</v>
      </c>
      <c r="G32" s="6">
        <f>1*2*2.5</f>
        <v>5</v>
      </c>
      <c r="J32" s="5" t="s">
        <v>27</v>
      </c>
      <c r="K32" s="5"/>
    </row>
    <row r="33" spans="2:11" x14ac:dyDescent="0.2">
      <c r="B33" s="5" t="s">
        <v>25</v>
      </c>
      <c r="C33">
        <v>21</v>
      </c>
      <c r="D33">
        <v>70</v>
      </c>
      <c r="G33" s="6">
        <f>7.2*1*2</f>
        <v>14.4</v>
      </c>
      <c r="J33" s="5" t="s">
        <v>27</v>
      </c>
      <c r="K33" s="5"/>
    </row>
    <row r="34" spans="2:11" x14ac:dyDescent="0.2">
      <c r="B34" s="5" t="s">
        <v>25</v>
      </c>
      <c r="C34">
        <v>21</v>
      </c>
      <c r="D34">
        <v>95</v>
      </c>
      <c r="G34" s="6">
        <f>7.2*5*2</f>
        <v>72</v>
      </c>
      <c r="J34" s="5" t="s">
        <v>27</v>
      </c>
      <c r="K34" s="5"/>
    </row>
    <row r="35" spans="2:11" x14ac:dyDescent="0.2">
      <c r="B35" s="5" t="s">
        <v>25</v>
      </c>
      <c r="C35">
        <v>21</v>
      </c>
      <c r="D35">
        <v>145</v>
      </c>
      <c r="G35" s="6">
        <f>7.2*2*2</f>
        <v>28.8</v>
      </c>
      <c r="J35" s="5" t="s">
        <v>27</v>
      </c>
      <c r="K35" s="5"/>
    </row>
  </sheetData>
  <autoFilter ref="A1:K1" xr:uid="{00000000-0009-0000-0000-000003000000}"/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Form Responses 2</vt:lpstr>
      <vt:lpstr>Form Responses 1</vt:lpstr>
      <vt:lpstr>2018.10.29 Pr no 18072 (ENG)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</dc:creator>
  <cp:lastModifiedBy>jaroslav</cp:lastModifiedBy>
  <dcterms:created xsi:type="dcterms:W3CDTF">2018-07-29T12:22:59Z</dcterms:created>
  <dcterms:modified xsi:type="dcterms:W3CDTF">2019-05-11T19:26:26Z</dcterms:modified>
</cp:coreProperties>
</file>