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7" activeTab="0"/>
  </bookViews>
  <sheets>
    <sheet name="Hinnapakkumise tabel" sheetId="1" r:id="rId1"/>
  </sheets>
  <definedNames>
    <definedName name="Excel_BuiltIn_Print_Area_1">'Hinnapakkumise tabel'!$A$1:$F$262</definedName>
    <definedName name="Excel_BuiltIn_Print_Area_1_1">'Hinnapakkumise tabel'!$A$1:$K$262</definedName>
    <definedName name="Excel_BuiltIn_Print_Area_1_1_1">'Hinnapakkumise tabel'!$A$1:$F$260</definedName>
    <definedName name="Excel_BuiltIn_Print_Area_1_1_1_1">'Hinnapakkumise tabel'!$A$1:$F$257</definedName>
    <definedName name="_xlnm.Print_Area" localSheetId="0">'Hinnapakkumise tabel'!$A$1:$F$264</definedName>
  </definedNames>
  <calcPr fullCalcOnLoad="1"/>
</workbook>
</file>

<file path=xl/sharedStrings.xml><?xml version="1.0" encoding="utf-8"?>
<sst xmlns="http://schemas.openxmlformats.org/spreadsheetml/2006/main" count="508" uniqueCount="296">
  <si>
    <t>EHITUSTÖÖDE MAHUTABEL</t>
  </si>
  <si>
    <t>Kulu kirjeldus</t>
  </si>
  <si>
    <t>Mõõt-ühik</t>
  </si>
  <si>
    <t>Tööde maht</t>
  </si>
  <si>
    <t>Ühiku hind</t>
  </si>
  <si>
    <t>Maksumus</t>
  </si>
  <si>
    <t>VÄLISRAJATISED</t>
  </si>
  <si>
    <t>11</t>
  </si>
  <si>
    <t>Ettevalmistus ja lammutus</t>
  </si>
  <si>
    <t>117</t>
  </si>
  <si>
    <t>Hoonete ja rajatiste lammutamine</t>
  </si>
  <si>
    <t>Lammutada betoonist trepiplaadid sissepääsude ees</t>
  </si>
  <si>
    <t>m3</t>
  </si>
  <si>
    <t>Likvideerida ebaseaduslikud küttekolded/süsteemid</t>
  </si>
  <si>
    <t>obj</t>
  </si>
  <si>
    <t>Seoses keldrilae soojustamisega ehitada ringi puidust bokside laekinnitused</t>
  </si>
  <si>
    <t>Eemaldada fassaadilt soojustamist takistavad detailid: antennid, valgustid jne</t>
  </si>
  <si>
    <t>Puhastada fassaadid</t>
  </si>
  <si>
    <t>m2</t>
  </si>
  <si>
    <t>Tõsta ringi soojuspumpade väliosad</t>
  </si>
  <si>
    <t>Demonteerida peafassaadilt välisuksed</t>
  </si>
  <si>
    <t>tk</t>
  </si>
  <si>
    <t>Lõigata rõduukseavasid suuremaks, seoses külgseinte soojustamisega</t>
  </si>
  <si>
    <t>Demonteerida korterite puitaknad,- rõduuksed</t>
  </si>
  <si>
    <t>Demonteerida korterite ja trepikodade PVC aknad,va  tagafassaadi tuulekoja aknad</t>
  </si>
  <si>
    <t>Eemaldada aknaplekid</t>
  </si>
  <si>
    <t>jm</t>
  </si>
  <si>
    <t>Eemaldada aknalauad</t>
  </si>
  <si>
    <t>Tagafassaadi varikatustelt ajutiselt eemaldada katusekate, et saaks seinad soojustada, hiljem paigaldada tagasi</t>
  </si>
  <si>
    <t>Demonteerida soojussõlme uks</t>
  </si>
  <si>
    <t>Lõigata läbi rõdupaneelid piki paneeli õõnsus proj. Seinasoojustuse asukohast</t>
  </si>
  <si>
    <t>Ventilatsioonilõõride puhastamine ja vajadusel lõõride uuring</t>
  </si>
  <si>
    <t xml:space="preserve">Veesüsteemi rekonstrueerimise töödega seonduv (teemantpuurida avad seintes, lagedes; seadmete, torustike demontaaž, radiaatorite demontaaž  jne) </t>
  </si>
  <si>
    <t>Puurida välisseintesse ja vundamenti avad värskeõhuklappide paigaldamiseks. Võimaluse korral kasutada olemasolevaid avasid (panipaigad)</t>
  </si>
  <si>
    <t>Küttesüsteemi rekonstrueerimise töödega seonduv (teemantpuurida avad seintes, lagedes; seadmete, torustike demontaaž jne)</t>
  </si>
  <si>
    <t>118</t>
  </si>
  <si>
    <t>Raadamis- ja lammutusjäätmete vedu ja utiliseerimine</t>
  </si>
  <si>
    <t>14</t>
  </si>
  <si>
    <t>Hoonevälised ehitised</t>
  </si>
  <si>
    <t>141</t>
  </si>
  <si>
    <t>Estakaadid, kaldteed, pandused</t>
  </si>
  <si>
    <t>Betoonist trepiplaadid sissepääsud ees, koos armatuuriga</t>
  </si>
  <si>
    <t>XPS 250 100mm</t>
  </si>
  <si>
    <t>Tihendatud killustikalus min 300mm</t>
  </si>
  <si>
    <t>144</t>
  </si>
  <si>
    <t xml:space="preserve">Varikatused </t>
  </si>
  <si>
    <t>Sissepääsude varikatuste ehitus</t>
  </si>
  <si>
    <t>Veeplekid (seinaliite, räästa, otsa)</t>
  </si>
  <si>
    <t>Trapetsplekk T20</t>
  </si>
  <si>
    <t>Roovitus 32x100</t>
  </si>
  <si>
    <t>Prussid 145x45 C24</t>
  </si>
  <si>
    <t>Laudis 21x145</t>
  </si>
  <si>
    <t>Plekist vihmaveerennid ja torud</t>
  </si>
  <si>
    <t>Valgustid</t>
  </si>
  <si>
    <t>Kinnitusvahendid</t>
  </si>
  <si>
    <t>16</t>
  </si>
  <si>
    <t>Kaeved maa-alal</t>
  </si>
  <si>
    <t>162</t>
  </si>
  <si>
    <t>Kaeved</t>
  </si>
  <si>
    <t>Välistreppide juures kaevetööd</t>
  </si>
  <si>
    <t>17</t>
  </si>
  <si>
    <t>Maa-ala pinnakatted</t>
  </si>
  <si>
    <t>173</t>
  </si>
  <si>
    <t>Teede ja platside katted</t>
  </si>
  <si>
    <t>Asfaltkatte taastamine välistreppide juures</t>
  </si>
  <si>
    <t>KANDETARINDID</t>
  </si>
  <si>
    <t>32</t>
  </si>
  <si>
    <t>Kandvad ja välisseinad</t>
  </si>
  <si>
    <t>324</t>
  </si>
  <si>
    <t>Müüritised</t>
  </si>
  <si>
    <t>Fibo 3 müüritised 150mm, krohvida ja viimistleda</t>
  </si>
  <si>
    <t>Vuukide täitmine</t>
  </si>
  <si>
    <t>Seintes olevate vent/korstende avade kinnimüürimine</t>
  </si>
  <si>
    <t>327</t>
  </si>
  <si>
    <t>Sooja-, heli- ja hüdroisolatsioon</t>
  </si>
  <si>
    <t xml:space="preserve">Soojustuse-viimistluse liitsüsteem EPS 60 Silver koos A-klassi krohvimisaluse villaga 150mm. Soojustus katta silikoonkrohviga, kuni 2m kõrguseni maapinnast ja rõdudel tugevdatud krohv (topeltarmeering). </t>
  </si>
  <si>
    <t xml:space="preserve">Soojustuse-viimistluse liitsüsteem EPS 60 Silver koos A-klassi krohvimisaluse villaga 100mm (rõdude otsaseinad). Soojustus katta silikoonkrohviga, tugevdatud krohv (topeltarmeering). </t>
  </si>
  <si>
    <t>Aknapõskedele paigaldada 30mm paksused EPS 60 silver plaadid, vajadusel aknapõski lõigata</t>
  </si>
  <si>
    <t>3, korruse rõdude lagede ja rõduakende ülapõskede soojustamine 50mm paksuste krohvialuste villaplaatidega ja katmine krohviga</t>
  </si>
  <si>
    <t>Soojuspumpade immutatud puidust kinnituskarkass, teha teostusjoonis</t>
  </si>
  <si>
    <t>Lipumast</t>
  </si>
  <si>
    <t>Aadress</t>
  </si>
  <si>
    <t>FASSAADIELEMENDID JA KATUSED</t>
  </si>
  <si>
    <t>42</t>
  </si>
  <si>
    <t>Aknad</t>
  </si>
  <si>
    <t>421</t>
  </si>
  <si>
    <t>Aknalauad</t>
  </si>
  <si>
    <t>Aknaplekid</t>
  </si>
  <si>
    <t>425</t>
  </si>
  <si>
    <t>PVC aknad</t>
  </si>
  <si>
    <t>Energiasäästlikud kolmekordse klaasiga PVC aknad/rõduuksed</t>
  </si>
  <si>
    <t>spets</t>
  </si>
  <si>
    <t>Metallist redel trepikoja akende juures</t>
  </si>
  <si>
    <t>Akende puitkastid</t>
  </si>
  <si>
    <t>Aurutihe akende paigaldusmastiks või -teip</t>
  </si>
  <si>
    <t>Akende õhutihedad isepaisuvad paigaldustihendid</t>
  </si>
  <si>
    <t>Akna/uksepalede sisemise viimistluse taastamise tööd</t>
  </si>
  <si>
    <t>43</t>
  </si>
  <si>
    <t>Välisuksed ja väravad</t>
  </si>
  <si>
    <t>433</t>
  </si>
  <si>
    <t>Terasuksed ja -väravad</t>
  </si>
  <si>
    <t>Soojustatud metalluksed</t>
  </si>
  <si>
    <t>46</t>
  </si>
  <si>
    <t>Rõdud ja terrassid</t>
  </si>
  <si>
    <t>462</t>
  </si>
  <si>
    <t>Betoontarindid</t>
  </si>
  <si>
    <t>Betoonist laepaneelide puhastamine ja viimistlemine</t>
  </si>
  <si>
    <t>463</t>
  </si>
  <si>
    <t>Metalltarindid</t>
  </si>
  <si>
    <t>Veeplekid</t>
  </si>
  <si>
    <t>Teraskarkassi puhastamine/kruntimine/viimistlemine, vajadusel kinnituste tugevdamine</t>
  </si>
  <si>
    <t>464</t>
  </si>
  <si>
    <t>Fibo 3 plokkidest t=100mm müüritised kahe rõdu vahele, müüritis viimistleda</t>
  </si>
  <si>
    <t>465</t>
  </si>
  <si>
    <t>Üksikelemendid</t>
  </si>
  <si>
    <t>Rõdude lükandklaassüsteemid karastatud klaasist, alumiiniumprofiilid</t>
  </si>
  <si>
    <t>466</t>
  </si>
  <si>
    <t>Puittarindid</t>
  </si>
  <si>
    <t>Rõdude puitkäsipuu 145x45</t>
  </si>
  <si>
    <t>Rõdude horisontaalne laudis 21mm, B-s1,d0 krunt</t>
  </si>
  <si>
    <t>467</t>
  </si>
  <si>
    <t>Sooja- ja hüdroisolatsioon</t>
  </si>
  <si>
    <t>Piki paneeli õõnusust lõigatava ava täitmine soojustusvahuga</t>
  </si>
  <si>
    <t>48</t>
  </si>
  <si>
    <t>Katusetarindid</t>
  </si>
  <si>
    <t>485</t>
  </si>
  <si>
    <t>Elemendid</t>
  </si>
  <si>
    <t>Sulgeda katuses likvideeritavate korstende avad</t>
  </si>
  <si>
    <t>RUUMITARINDID JA PINNAKATTED</t>
  </si>
  <si>
    <t>51</t>
  </si>
  <si>
    <t>Vaheseinad</t>
  </si>
  <si>
    <t>514</t>
  </si>
  <si>
    <t>Laotud vaheseinad</t>
  </si>
  <si>
    <t>Tuulekoja ja trepikoja seina pikendamine, fibo 100mm</t>
  </si>
  <si>
    <t>52</t>
  </si>
  <si>
    <t>Siseuksed</t>
  </si>
  <si>
    <t>523</t>
  </si>
  <si>
    <t xml:space="preserve">Terasuksed </t>
  </si>
  <si>
    <t>Metalluks soojussõlmele</t>
  </si>
  <si>
    <t>53</t>
  </si>
  <si>
    <t>Siseseinad</t>
  </si>
  <si>
    <t>531</t>
  </si>
  <si>
    <t>Värvkatted</t>
  </si>
  <si>
    <t>Radiaatori taguste seinade värvimine 2x</t>
  </si>
  <si>
    <t>534</t>
  </si>
  <si>
    <t>Krohv ja tasandused</t>
  </si>
  <si>
    <t>Radiaatorite taguste seinte krohviparandused/pahteldus</t>
  </si>
  <si>
    <t>535</t>
  </si>
  <si>
    <t>Plaatkatted</t>
  </si>
  <si>
    <t>Seoses torustiku paigaldamisega tuleb korterites seintesse tehtavad avad kinniehitada. Vajadusel paigaldada teenindusluugid</t>
  </si>
  <si>
    <t>54</t>
  </si>
  <si>
    <t>Lagede pinnakatted</t>
  </si>
  <si>
    <t>544</t>
  </si>
  <si>
    <t>Lagede krohv ja tasandus</t>
  </si>
  <si>
    <t>Keldrilagede avade sulgemine/tihendamine</t>
  </si>
  <si>
    <t>547</t>
  </si>
  <si>
    <t>Lagede sooja-, heli- ja hüdroisolatsioon</t>
  </si>
  <si>
    <t>Keldrilae soojustus 100mm, koos värvimisega</t>
  </si>
  <si>
    <t>TEHNOSÜSTEEMID</t>
  </si>
  <si>
    <t>71</t>
  </si>
  <si>
    <t>Veevarustus ja kanalisatsioon</t>
  </si>
  <si>
    <t>711</t>
  </si>
  <si>
    <t xml:space="preserve">Veevarustus </t>
  </si>
  <si>
    <t>Vesivarustus</t>
  </si>
  <si>
    <t>Armatuur sh</t>
  </si>
  <si>
    <t>Kuulventiil 32</t>
  </si>
  <si>
    <t>Kuulventiil 25</t>
  </si>
  <si>
    <t>Kuulventiil 20</t>
  </si>
  <si>
    <t>Kuulventiil 15  (tühjendused)</t>
  </si>
  <si>
    <t xml:space="preserve">Termostaatiline liiniseadeventiil 15 </t>
  </si>
  <si>
    <t>Mudafilter DN 32 vajadusel</t>
  </si>
  <si>
    <t>kompl</t>
  </si>
  <si>
    <t>Tagasilöögiklapp 32</t>
  </si>
  <si>
    <t>Tagasilöögiklapp 20</t>
  </si>
  <si>
    <t>Manomeeter 0-10bar</t>
  </si>
  <si>
    <t>Torustik sh</t>
  </si>
  <si>
    <t>m</t>
  </si>
  <si>
    <t>Toru DN 32(külm tarbevesi)</t>
  </si>
  <si>
    <t>Toru DN 32(soe tarbevesi)</t>
  </si>
  <si>
    <t>Toru DN 25 (soe tarbevesi)</t>
  </si>
  <si>
    <t>Toru DN 20 (soe tarbevesi)</t>
  </si>
  <si>
    <t>Isolatsioon sh</t>
  </si>
  <si>
    <t>Isolatsioon 42-13</t>
  </si>
  <si>
    <t>Isolatsioon 42-40</t>
  </si>
  <si>
    <t>Isolatsioon 33-40</t>
  </si>
  <si>
    <t>Isolatsioon 28-40</t>
  </si>
  <si>
    <t>Isolatsioon 28-30(või eelisoleeritud toru)</t>
  </si>
  <si>
    <t>713</t>
  </si>
  <si>
    <t>Sanitaartehnika seadmed</t>
  </si>
  <si>
    <t xml:space="preserve">Sanseadmed jm seadmed </t>
  </si>
  <si>
    <t>Taadeldud külmaveearvesti DN 15</t>
  </si>
  <si>
    <t>Taadeldud soojaveearvesti DN 15</t>
  </si>
  <si>
    <t>72</t>
  </si>
  <si>
    <t xml:space="preserve">Küte, ventilatsioon </t>
  </si>
  <si>
    <t>721</t>
  </si>
  <si>
    <t>Küttetorustikud</t>
  </si>
  <si>
    <t>Küttetorustik ja armatuur</t>
  </si>
  <si>
    <t>Armatuur s.h</t>
  </si>
  <si>
    <t>Termostaat dünaamiline  ja  piiranguga (18°....23°C) termostaatventiil DN 10 küttekehadele (10...150L/h)</t>
  </si>
  <si>
    <t>Termostaatventiil dünaamiline ja kattekork(trepikoda )</t>
  </si>
  <si>
    <t>Radiaatori sulgliitmik DN 10 küttekehadele</t>
  </si>
  <si>
    <t>Kuulventiil 40</t>
  </si>
  <si>
    <t>Kuulventiil 15</t>
  </si>
  <si>
    <t>Küttekehade õhutusnippel</t>
  </si>
  <si>
    <t>Küttekehade õhutusautomaat sulguriga</t>
  </si>
  <si>
    <t>Rõhust sõltuv liiniseadeventiil 32 (kulumõõtmiseks)</t>
  </si>
  <si>
    <t>Rõhust sõltuv liiniseadeventiil 25 (kulumõõtmiseks)</t>
  </si>
  <si>
    <t>Rõhust sõltuv liiniseadeventiil 15 (kulumõõtmiseks)</t>
  </si>
  <si>
    <t>Rõhust sõltuv liiniseadeventiil 10 (kulumõõtmiseks)</t>
  </si>
  <si>
    <t>Torustik s.h</t>
  </si>
  <si>
    <t>Toru DN 40</t>
  </si>
  <si>
    <t>Toru DN 32</t>
  </si>
  <si>
    <t>Toru DN 25</t>
  </si>
  <si>
    <t>Toru DN 20</t>
  </si>
  <si>
    <t>Toru DN 15</t>
  </si>
  <si>
    <t>Toru DN 10</t>
  </si>
  <si>
    <t>Toru DN 20 tuleohutu tehnoloogia</t>
  </si>
  <si>
    <t>Toru DN 15 tuleohutu tehnoloogia</t>
  </si>
  <si>
    <t>Toru DN 10 tuleohutu tehnoloogia</t>
  </si>
  <si>
    <t>Isolatsioon s.h</t>
  </si>
  <si>
    <t>Isolatsioon+ kate 48-40</t>
  </si>
  <si>
    <t>Isolatsioon+ kate 42-40</t>
  </si>
  <si>
    <t>Isolatsioon+ kate 33-40</t>
  </si>
  <si>
    <t>Isolatsioon+ kate 28-40</t>
  </si>
  <si>
    <t>Isolatsioon+ kate 22-40</t>
  </si>
  <si>
    <t>722</t>
  </si>
  <si>
    <t>Küttekehad /(arvestuslik küttevesi 70°/50°C)</t>
  </si>
  <si>
    <t xml:space="preserve">Küttekehad </t>
  </si>
  <si>
    <t>I korruse küttekehad</t>
  </si>
  <si>
    <t>Radiaator 900-900-33</t>
  </si>
  <si>
    <t>Radiaator 1400-500-33</t>
  </si>
  <si>
    <t>Radiaator 1200-500-33</t>
  </si>
  <si>
    <t>Radiaator 1000-500-33</t>
  </si>
  <si>
    <t>Radiaator 230-500-22</t>
  </si>
  <si>
    <t>Radiaator 2000-500-22</t>
  </si>
  <si>
    <t>Radiaator 1400-500-22</t>
  </si>
  <si>
    <t xml:space="preserve">Radiaator 1200-500-22 </t>
  </si>
  <si>
    <t>II korruse küttekehad</t>
  </si>
  <si>
    <t>Radiaator 1800-500-22</t>
  </si>
  <si>
    <t>Radiaator 1400-500-21</t>
  </si>
  <si>
    <t>Radiaator 1200-500-21</t>
  </si>
  <si>
    <t>Radiaator 1600-500-11</t>
  </si>
  <si>
    <t>III korruse küttekehad</t>
  </si>
  <si>
    <t>Radiaator 2000-500-11</t>
  </si>
  <si>
    <t>Keldrikorruse küttekehad</t>
  </si>
  <si>
    <t>Radiaator 2000-500-33</t>
  </si>
  <si>
    <t>Radiaator 1000-500-11</t>
  </si>
  <si>
    <t>Radiaator 600-500-11</t>
  </si>
  <si>
    <t>723</t>
  </si>
  <si>
    <t>Katlamajad, soojasõlmed</t>
  </si>
  <si>
    <t>Soojussõlmed,pumbagrupid</t>
  </si>
  <si>
    <t>Tehaseline soojussõlme komplekt  kütteks 95 kW koos ringluspumbaga 4,1m³/h max 50kPa+sooja tarbevee jaoks 110kW koos ringluspumbaga 0,65m³/h 35kPa</t>
  </si>
  <si>
    <t xml:space="preserve">Soojusarvesti paigaldus </t>
  </si>
  <si>
    <t xml:space="preserve">Soojusarvesti  hange ja paigaldus </t>
  </si>
  <si>
    <t>Membraanpaisupaak küttele 80L</t>
  </si>
  <si>
    <t>Membraanhüdrofoor 50L</t>
  </si>
  <si>
    <t>Kuumaveearvesti 1,5m³/h  andmedastusega</t>
  </si>
  <si>
    <t>Kuulventiil manomeetritele</t>
  </si>
  <si>
    <t>Tagasilöögiklapp 40</t>
  </si>
  <si>
    <t>Mudapüünis 40</t>
  </si>
  <si>
    <t>Mudapüünis 32</t>
  </si>
  <si>
    <t>Rõhuregulaator peale ennast</t>
  </si>
  <si>
    <t>Ülerõhuklapp 25</t>
  </si>
  <si>
    <t>Rõhust sõltuv liinisedeventiil 25</t>
  </si>
  <si>
    <t>Manomeeter 0-16bar</t>
  </si>
  <si>
    <t>Termomeeter 0..100°C</t>
  </si>
  <si>
    <t>724</t>
  </si>
  <si>
    <t>Ventilatsioonissüsteemid</t>
  </si>
  <si>
    <t>Värskeõhuklappide paigaldus koos plafoonidega</t>
  </si>
  <si>
    <t>74</t>
  </si>
  <si>
    <t>Tugevvoolupaigaldis</t>
  </si>
  <si>
    <t>Tehnoseadmete toide</t>
  </si>
  <si>
    <t>Keldri valgustus</t>
  </si>
  <si>
    <t>Varikatuste juures välisvalgustus</t>
  </si>
  <si>
    <t>Akende elektrilised avamismehhanismid</t>
  </si>
  <si>
    <t>Evakuatsioonivalgustus</t>
  </si>
  <si>
    <t>EHITUSPLATSI KORRALDUSKULUD</t>
  </si>
  <si>
    <t>Ajutised ehitised</t>
  </si>
  <si>
    <t>Ajutised tehnosüsteemid</t>
  </si>
  <si>
    <t>Masinad ja seadmed</t>
  </si>
  <si>
    <t>Tööriistad ja instrumendid</t>
  </si>
  <si>
    <t>Abimaterjalid</t>
  </si>
  <si>
    <t>Energiakulu</t>
  </si>
  <si>
    <t>Veod</t>
  </si>
  <si>
    <t>EHITUSPLATSI ÜLDKULUD</t>
  </si>
  <si>
    <t>Juhtimiskulud</t>
  </si>
  <si>
    <t>Kulud abistavatele tegevustele</t>
  </si>
  <si>
    <t>Talvised lisakulud</t>
  </si>
  <si>
    <t>Lepingu erikulud</t>
  </si>
  <si>
    <t>KÕIK KOKKU (1+2+3+4+5+6+7+8+9)</t>
  </si>
  <si>
    <t>KM-ga</t>
  </si>
  <si>
    <t>Märkused:</t>
  </si>
  <si>
    <t>1. Mahutabel ei sisalda töövõtu piirist välja jäävaid töid</t>
  </si>
  <si>
    <t>2. Mahutabel on orienteerumiseks, pakutud mahtude õigsuse eest vastutab pakkuja.</t>
  </si>
  <si>
    <t>3. Pakutavad asendusmaterjalid tuleb tellijaga kooskõlastada.</t>
  </si>
  <si>
    <t>Koostasid: Priit Lepik ja Eero Sepp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</si>
</sst>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3"/>
      <color indexed="8"/>
      <name val="Calibri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justify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1" fontId="2" fillId="0" borderId="12" xfId="0" applyNumberFormat="1" applyFont="1" applyFill="1" applyBorder="1" applyAlignment="1">
      <alignment wrapText="1"/>
    </xf>
    <xf numFmtId="0" fontId="12" fillId="0" borderId="12" xfId="0" applyFont="1" applyFill="1" applyBorder="1" applyAlignment="1">
      <alignment horizontal="justify"/>
    </xf>
    <xf numFmtId="0" fontId="2" fillId="0" borderId="12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justify"/>
    </xf>
    <xf numFmtId="0" fontId="13" fillId="0" borderId="12" xfId="0" applyFont="1" applyFill="1" applyBorder="1" applyAlignment="1">
      <alignment horizontal="justify"/>
    </xf>
    <xf numFmtId="49" fontId="3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4" fillId="0" borderId="12" xfId="0" applyFont="1" applyBorder="1" applyAlignment="1">
      <alignment horizontal="justify"/>
    </xf>
    <xf numFmtId="0" fontId="13" fillId="0" borderId="12" xfId="0" applyFont="1" applyFill="1" applyBorder="1" applyAlignment="1">
      <alignment horizontal="justify"/>
    </xf>
    <xf numFmtId="49" fontId="10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" fontId="15" fillId="0" borderId="12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3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0" fontId="13" fillId="0" borderId="12" xfId="0" applyFont="1" applyFill="1" applyBorder="1" applyAlignment="1">
      <alignment horizontal="right" vertical="top"/>
    </xf>
    <xf numFmtId="0" fontId="13" fillId="0" borderId="12" xfId="0" applyFont="1" applyBorder="1" applyAlignment="1">
      <alignment horizontal="justify"/>
    </xf>
    <xf numFmtId="0" fontId="12" fillId="0" borderId="12" xfId="0" applyFont="1" applyFill="1" applyBorder="1" applyAlignment="1">
      <alignment wrapText="1"/>
    </xf>
    <xf numFmtId="1" fontId="2" fillId="0" borderId="12" xfId="0" applyNumberFormat="1" applyFont="1" applyFill="1" applyBorder="1" applyAlignment="1">
      <alignment wrapText="1"/>
    </xf>
    <xf numFmtId="0" fontId="13" fillId="0" borderId="12" xfId="0" applyFont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1" fontId="8" fillId="0" borderId="10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wrapText="1"/>
    </xf>
    <xf numFmtId="1" fontId="18" fillId="0" borderId="12" xfId="0" applyNumberFormat="1" applyFont="1" applyFill="1" applyBorder="1" applyAlignment="1">
      <alignment wrapText="1"/>
    </xf>
    <xf numFmtId="49" fontId="20" fillId="0" borderId="12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 wrapText="1"/>
    </xf>
    <xf numFmtId="0" fontId="18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wrapText="1"/>
    </xf>
    <xf numFmtId="49" fontId="18" fillId="34" borderId="10" xfId="0" applyNumberFormat="1" applyFont="1" applyFill="1" applyBorder="1" applyAlignment="1">
      <alignment horizontal="center"/>
    </xf>
    <xf numFmtId="0" fontId="18" fillId="34" borderId="10" xfId="0" applyNumberFormat="1" applyFont="1" applyFill="1" applyBorder="1" applyAlignment="1">
      <alignment horizontal="center" vertical="center" wrapText="1"/>
    </xf>
    <xf numFmtId="1" fontId="18" fillId="34" borderId="10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16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21" fillId="0" borderId="0" xfId="0" applyFont="1" applyAlignment="1">
      <alignment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7"/>
  <sheetViews>
    <sheetView tabSelected="1" zoomScaleSheetLayoutView="90" zoomScalePageLayoutView="0" workbookViewId="0" topLeftCell="A223">
      <selection activeCell="E241" sqref="E241"/>
    </sheetView>
  </sheetViews>
  <sheetFormatPr defaultColWidth="7.57421875" defaultRowHeight="15" outlineLevelRow="1"/>
  <cols>
    <col min="1" max="1" width="7.7109375" style="1" customWidth="1"/>
    <col min="2" max="2" width="43.421875" style="2" customWidth="1"/>
    <col min="3" max="3" width="5.421875" style="3" customWidth="1"/>
    <col min="4" max="4" width="9.421875" style="4" customWidth="1"/>
    <col min="5" max="5" width="7.7109375" style="2" customWidth="1"/>
    <col min="6" max="6" width="11.28125" style="5" customWidth="1"/>
    <col min="7" max="11" width="7.57421875" style="6" customWidth="1"/>
    <col min="12" max="255" width="7.57421875" style="7" customWidth="1"/>
  </cols>
  <sheetData>
    <row r="1" spans="1:6" ht="16.5">
      <c r="A1" s="101" t="s">
        <v>0</v>
      </c>
      <c r="B1" s="101"/>
      <c r="C1" s="101"/>
      <c r="D1" s="101"/>
      <c r="E1" s="101"/>
      <c r="F1" s="101"/>
    </row>
    <row r="2" spans="1:6" ht="22.5">
      <c r="A2" s="8"/>
      <c r="B2" s="9" t="s">
        <v>1</v>
      </c>
      <c r="C2" s="9" t="s">
        <v>2</v>
      </c>
      <c r="D2" s="10" t="s">
        <v>3</v>
      </c>
      <c r="E2" s="9" t="s">
        <v>4</v>
      </c>
      <c r="F2" s="11" t="s">
        <v>5</v>
      </c>
    </row>
    <row r="3" spans="1:6" ht="16.5">
      <c r="A3" s="12">
        <v>1</v>
      </c>
      <c r="B3" s="13" t="s">
        <v>6</v>
      </c>
      <c r="C3" s="14"/>
      <c r="D3" s="15"/>
      <c r="E3" s="16"/>
      <c r="F3" s="17">
        <f>F4+F26+F41+F44</f>
        <v>0</v>
      </c>
    </row>
    <row r="4" spans="1:6" ht="15.75" outlineLevel="1">
      <c r="A4" s="18" t="s">
        <v>7</v>
      </c>
      <c r="B4" s="19" t="s">
        <v>8</v>
      </c>
      <c r="C4" s="20"/>
      <c r="D4" s="21"/>
      <c r="E4" s="22"/>
      <c r="F4" s="23">
        <f>F5+F25</f>
        <v>0</v>
      </c>
    </row>
    <row r="5" spans="1:256" s="29" customFormat="1" ht="17.25" outlineLevel="1">
      <c r="A5" s="24" t="s">
        <v>9</v>
      </c>
      <c r="B5" s="25" t="s">
        <v>10</v>
      </c>
      <c r="C5" s="26"/>
      <c r="D5" s="27"/>
      <c r="E5" s="27"/>
      <c r="F5" s="28">
        <f>SUM(F6:F24)</f>
        <v>0</v>
      </c>
      <c r="IV5" s="30"/>
    </row>
    <row r="6" spans="1:256" s="29" customFormat="1" ht="27" outlineLevel="1">
      <c r="A6" s="24"/>
      <c r="B6" s="31" t="s">
        <v>11</v>
      </c>
      <c r="C6" s="32" t="s">
        <v>12</v>
      </c>
      <c r="D6" s="33">
        <v>3</v>
      </c>
      <c r="E6" s="33"/>
      <c r="F6" s="34">
        <f aca="true" t="shared" si="0" ref="F6:F14">D6*E6</f>
        <v>0</v>
      </c>
      <c r="IV6" s="30"/>
    </row>
    <row r="7" spans="1:256" s="29" customFormat="1" ht="27" outlineLevel="1">
      <c r="A7" s="24"/>
      <c r="B7" s="31" t="s">
        <v>13</v>
      </c>
      <c r="C7" s="32" t="s">
        <v>14</v>
      </c>
      <c r="D7" s="33">
        <v>1</v>
      </c>
      <c r="E7" s="33"/>
      <c r="F7" s="34">
        <f t="shared" si="0"/>
        <v>0</v>
      </c>
      <c r="IV7" s="30"/>
    </row>
    <row r="8" spans="1:256" s="29" customFormat="1" ht="27" outlineLevel="1">
      <c r="A8" s="24"/>
      <c r="B8" s="31" t="s">
        <v>15</v>
      </c>
      <c r="C8" s="32" t="s">
        <v>14</v>
      </c>
      <c r="D8" s="33">
        <v>1</v>
      </c>
      <c r="E8" s="33"/>
      <c r="F8" s="34">
        <f t="shared" si="0"/>
        <v>0</v>
      </c>
      <c r="IV8" s="30"/>
    </row>
    <row r="9" spans="1:256" s="29" customFormat="1" ht="27" outlineLevel="1">
      <c r="A9" s="24"/>
      <c r="B9" s="31" t="s">
        <v>16</v>
      </c>
      <c r="C9" s="32" t="s">
        <v>14</v>
      </c>
      <c r="D9" s="33">
        <v>1</v>
      </c>
      <c r="E9" s="33"/>
      <c r="F9" s="34">
        <f t="shared" si="0"/>
        <v>0</v>
      </c>
      <c r="IV9" s="30"/>
    </row>
    <row r="10" spans="1:256" s="29" customFormat="1" ht="17.25" outlineLevel="1">
      <c r="A10" s="24"/>
      <c r="B10" s="35" t="s">
        <v>17</v>
      </c>
      <c r="C10" s="32" t="s">
        <v>18</v>
      </c>
      <c r="D10" s="33">
        <v>695</v>
      </c>
      <c r="E10" s="33"/>
      <c r="F10" s="34">
        <f t="shared" si="0"/>
        <v>0</v>
      </c>
      <c r="IV10" s="30"/>
    </row>
    <row r="11" spans="1:256" s="29" customFormat="1" ht="17.25" outlineLevel="1">
      <c r="A11" s="24"/>
      <c r="B11" s="35" t="s">
        <v>19</v>
      </c>
      <c r="C11" s="32" t="s">
        <v>14</v>
      </c>
      <c r="D11" s="33">
        <v>1</v>
      </c>
      <c r="E11" s="33"/>
      <c r="F11" s="34">
        <f t="shared" si="0"/>
        <v>0</v>
      </c>
      <c r="IV11" s="30"/>
    </row>
    <row r="12" spans="1:256" s="29" customFormat="1" ht="17.25" outlineLevel="1">
      <c r="A12" s="24"/>
      <c r="B12" s="35" t="s">
        <v>20</v>
      </c>
      <c r="C12" s="32" t="s">
        <v>21</v>
      </c>
      <c r="D12" s="33">
        <v>2</v>
      </c>
      <c r="E12" s="33"/>
      <c r="F12" s="34">
        <f t="shared" si="0"/>
        <v>0</v>
      </c>
      <c r="IV12" s="30"/>
    </row>
    <row r="13" spans="1:256" s="29" customFormat="1" ht="27" outlineLevel="1">
      <c r="A13" s="24"/>
      <c r="B13" s="35" t="s">
        <v>22</v>
      </c>
      <c r="C13" s="32" t="s">
        <v>18</v>
      </c>
      <c r="D13" s="33">
        <v>1</v>
      </c>
      <c r="E13" s="33"/>
      <c r="F13" s="34">
        <f t="shared" si="0"/>
        <v>0</v>
      </c>
      <c r="IV13" s="30"/>
    </row>
    <row r="14" spans="1:256" s="29" customFormat="1" ht="17.25" outlineLevel="1">
      <c r="A14" s="24"/>
      <c r="B14" s="31" t="s">
        <v>23</v>
      </c>
      <c r="C14" s="32" t="s">
        <v>18</v>
      </c>
      <c r="D14" s="33">
        <v>38</v>
      </c>
      <c r="E14" s="33"/>
      <c r="F14" s="34">
        <f t="shared" si="0"/>
        <v>0</v>
      </c>
      <c r="IV14" s="30"/>
    </row>
    <row r="15" spans="1:256" s="29" customFormat="1" ht="27" outlineLevel="1">
      <c r="A15" s="24"/>
      <c r="B15" s="31" t="s">
        <v>24</v>
      </c>
      <c r="C15" s="32" t="s">
        <v>18</v>
      </c>
      <c r="D15" s="33">
        <v>186</v>
      </c>
      <c r="E15" s="33"/>
      <c r="F15" s="34"/>
      <c r="IV15" s="30"/>
    </row>
    <row r="16" spans="1:256" s="29" customFormat="1" ht="17.25" outlineLevel="1">
      <c r="A16" s="24"/>
      <c r="B16" s="31" t="s">
        <v>25</v>
      </c>
      <c r="C16" s="36" t="s">
        <v>26</v>
      </c>
      <c r="D16" s="33">
        <v>131</v>
      </c>
      <c r="E16" s="33"/>
      <c r="F16" s="34">
        <f aca="true" t="shared" si="1" ref="F16:F25">D16*E16</f>
        <v>0</v>
      </c>
      <c r="IV16" s="30"/>
    </row>
    <row r="17" spans="1:256" s="29" customFormat="1" ht="17.25" outlineLevel="1">
      <c r="A17" s="24"/>
      <c r="B17" s="31" t="s">
        <v>27</v>
      </c>
      <c r="C17" s="36" t="s">
        <v>26</v>
      </c>
      <c r="D17" s="33">
        <v>131</v>
      </c>
      <c r="E17" s="33"/>
      <c r="F17" s="34">
        <f t="shared" si="1"/>
        <v>0</v>
      </c>
      <c r="IV17" s="30"/>
    </row>
    <row r="18" spans="1:256" s="29" customFormat="1" ht="39.75" outlineLevel="1">
      <c r="A18" s="24"/>
      <c r="B18" s="31" t="s">
        <v>28</v>
      </c>
      <c r="C18" s="36" t="s">
        <v>21</v>
      </c>
      <c r="D18" s="33">
        <v>2</v>
      </c>
      <c r="E18" s="33"/>
      <c r="F18" s="34">
        <f t="shared" si="1"/>
        <v>0</v>
      </c>
      <c r="IV18" s="30"/>
    </row>
    <row r="19" spans="1:256" s="29" customFormat="1" ht="17.25" outlineLevel="1">
      <c r="A19" s="24"/>
      <c r="B19" s="31" t="s">
        <v>29</v>
      </c>
      <c r="C19" s="32" t="s">
        <v>21</v>
      </c>
      <c r="D19" s="33">
        <v>1</v>
      </c>
      <c r="E19" s="33"/>
      <c r="F19" s="34">
        <f t="shared" si="1"/>
        <v>0</v>
      </c>
      <c r="IV19" s="30"/>
    </row>
    <row r="20" spans="1:256" s="29" customFormat="1" ht="27" outlineLevel="1">
      <c r="A20" s="24"/>
      <c r="B20" s="31" t="s">
        <v>30</v>
      </c>
      <c r="C20" s="32" t="s">
        <v>26</v>
      </c>
      <c r="D20" s="33">
        <v>81</v>
      </c>
      <c r="E20" s="33"/>
      <c r="F20" s="34">
        <f t="shared" si="1"/>
        <v>0</v>
      </c>
      <c r="IV20" s="30"/>
    </row>
    <row r="21" spans="1:256" s="29" customFormat="1" ht="27" outlineLevel="1">
      <c r="A21" s="24"/>
      <c r="B21" s="31" t="s">
        <v>31</v>
      </c>
      <c r="C21" s="32" t="s">
        <v>14</v>
      </c>
      <c r="D21" s="33">
        <v>1</v>
      </c>
      <c r="E21" s="33"/>
      <c r="F21" s="34">
        <f t="shared" si="1"/>
        <v>0</v>
      </c>
      <c r="IV21" s="30"/>
    </row>
    <row r="22" spans="1:256" s="29" customFormat="1" ht="52.5" outlineLevel="1">
      <c r="A22" s="24"/>
      <c r="B22" s="37" t="s">
        <v>32</v>
      </c>
      <c r="C22" s="36" t="s">
        <v>14</v>
      </c>
      <c r="D22" s="33">
        <v>1</v>
      </c>
      <c r="E22" s="33"/>
      <c r="F22" s="34">
        <f t="shared" si="1"/>
        <v>0</v>
      </c>
      <c r="IV22" s="30"/>
    </row>
    <row r="23" spans="1:256" s="29" customFormat="1" ht="52.5" outlineLevel="1">
      <c r="A23" s="24"/>
      <c r="B23" s="38" t="s">
        <v>33</v>
      </c>
      <c r="C23" s="36" t="s">
        <v>21</v>
      </c>
      <c r="D23" s="33">
        <v>74</v>
      </c>
      <c r="E23" s="33"/>
      <c r="F23" s="34">
        <f t="shared" si="1"/>
        <v>0</v>
      </c>
      <c r="IV23" s="30"/>
    </row>
    <row r="24" spans="1:256" s="29" customFormat="1" ht="39.75" outlineLevel="1">
      <c r="A24" s="24"/>
      <c r="B24" s="37" t="s">
        <v>34</v>
      </c>
      <c r="C24" s="36" t="s">
        <v>14</v>
      </c>
      <c r="D24" s="33">
        <v>1</v>
      </c>
      <c r="E24" s="33"/>
      <c r="F24" s="34">
        <f t="shared" si="1"/>
        <v>0</v>
      </c>
      <c r="IV24" s="30"/>
    </row>
    <row r="25" spans="1:256" s="29" customFormat="1" ht="30.75" outlineLevel="1">
      <c r="A25" s="24" t="s">
        <v>35</v>
      </c>
      <c r="B25" s="25" t="s">
        <v>36</v>
      </c>
      <c r="C25" s="26" t="s">
        <v>14</v>
      </c>
      <c r="D25" s="27">
        <v>1</v>
      </c>
      <c r="E25" s="27"/>
      <c r="F25" s="34">
        <f t="shared" si="1"/>
        <v>0</v>
      </c>
      <c r="IV25" s="30"/>
    </row>
    <row r="26" spans="1:256" s="29" customFormat="1" ht="17.25" outlineLevel="1">
      <c r="A26" s="18" t="s">
        <v>37</v>
      </c>
      <c r="B26" s="19" t="s">
        <v>38</v>
      </c>
      <c r="C26" s="20"/>
      <c r="D26" s="21"/>
      <c r="E26" s="22"/>
      <c r="F26" s="23">
        <f>F31+F27</f>
        <v>0</v>
      </c>
      <c r="IV26" s="30"/>
    </row>
    <row r="27" spans="1:256" s="29" customFormat="1" ht="17.25" outlineLevel="1">
      <c r="A27" s="24" t="s">
        <v>39</v>
      </c>
      <c r="B27" s="25" t="s">
        <v>40</v>
      </c>
      <c r="C27" s="26"/>
      <c r="D27" s="27"/>
      <c r="E27" s="27"/>
      <c r="F27" s="28">
        <f>SUM(F28:F30)</f>
        <v>0</v>
      </c>
      <c r="IV27" s="30"/>
    </row>
    <row r="28" spans="1:256" s="29" customFormat="1" ht="27" outlineLevel="1">
      <c r="A28" s="39"/>
      <c r="B28" s="40" t="s">
        <v>41</v>
      </c>
      <c r="C28" s="32" t="s">
        <v>12</v>
      </c>
      <c r="D28" s="33">
        <v>3</v>
      </c>
      <c r="E28" s="33"/>
      <c r="F28" s="34">
        <f>D28*E28</f>
        <v>0</v>
      </c>
      <c r="IV28" s="30"/>
    </row>
    <row r="29" spans="1:256" s="29" customFormat="1" ht="17.25" outlineLevel="1">
      <c r="A29" s="39"/>
      <c r="B29" s="40" t="s">
        <v>42</v>
      </c>
      <c r="C29" s="32" t="s">
        <v>18</v>
      </c>
      <c r="D29" s="33">
        <v>13</v>
      </c>
      <c r="E29" s="33"/>
      <c r="F29" s="34">
        <f>D29*E29</f>
        <v>0</v>
      </c>
      <c r="IV29" s="30"/>
    </row>
    <row r="30" spans="1:256" s="29" customFormat="1" ht="17.25" outlineLevel="1">
      <c r="A30" s="39"/>
      <c r="B30" s="40" t="s">
        <v>43</v>
      </c>
      <c r="C30" s="32" t="s">
        <v>12</v>
      </c>
      <c r="D30" s="33">
        <v>6</v>
      </c>
      <c r="E30" s="33"/>
      <c r="F30" s="34">
        <f>D30*E30</f>
        <v>0</v>
      </c>
      <c r="IV30" s="30"/>
    </row>
    <row r="31" spans="1:256" s="7" customFormat="1" ht="15" outlineLevel="1">
      <c r="A31" s="24" t="s">
        <v>44</v>
      </c>
      <c r="B31" s="25" t="s">
        <v>45</v>
      </c>
      <c r="C31" s="26"/>
      <c r="D31" s="27"/>
      <c r="E31" s="27"/>
      <c r="F31" s="28">
        <f>SUM(F32:F32)</f>
        <v>0</v>
      </c>
      <c r="I31" s="41"/>
      <c r="J31" s="41"/>
      <c r="K31" s="41"/>
      <c r="IV31" s="42"/>
    </row>
    <row r="32" spans="1:256" s="7" customFormat="1" ht="15" outlineLevel="1">
      <c r="A32" s="24"/>
      <c r="B32" s="43" t="s">
        <v>46</v>
      </c>
      <c r="C32" s="32"/>
      <c r="D32" s="33"/>
      <c r="E32" s="33"/>
      <c r="F32" s="34">
        <f>SUM(F33:F40)</f>
        <v>0</v>
      </c>
      <c r="I32" s="41"/>
      <c r="J32" s="41"/>
      <c r="K32" s="41"/>
      <c r="IV32" s="42"/>
    </row>
    <row r="33" spans="1:256" s="7" customFormat="1" ht="15" outlineLevel="1">
      <c r="A33" s="39"/>
      <c r="B33" s="44" t="s">
        <v>47</v>
      </c>
      <c r="C33" s="32" t="s">
        <v>26</v>
      </c>
      <c r="D33" s="33">
        <v>20</v>
      </c>
      <c r="E33" s="33"/>
      <c r="F33" s="34">
        <f aca="true" t="shared" si="2" ref="F33:F40">D33*E33</f>
        <v>0</v>
      </c>
      <c r="I33" s="41"/>
      <c r="J33" s="41"/>
      <c r="K33" s="41"/>
      <c r="IV33" s="42"/>
    </row>
    <row r="34" spans="1:256" s="7" customFormat="1" ht="15" outlineLevel="1">
      <c r="A34" s="39"/>
      <c r="B34" s="44" t="s">
        <v>48</v>
      </c>
      <c r="C34" s="32" t="s">
        <v>18</v>
      </c>
      <c r="D34" s="33">
        <v>10</v>
      </c>
      <c r="E34" s="33"/>
      <c r="F34" s="34">
        <f t="shared" si="2"/>
        <v>0</v>
      </c>
      <c r="I34" s="41"/>
      <c r="J34" s="41"/>
      <c r="K34" s="41"/>
      <c r="IV34" s="42"/>
    </row>
    <row r="35" spans="1:256" s="7" customFormat="1" ht="15" outlineLevel="1">
      <c r="A35" s="39"/>
      <c r="B35" s="44" t="s">
        <v>49</v>
      </c>
      <c r="C35" s="32" t="s">
        <v>26</v>
      </c>
      <c r="D35" s="33">
        <v>47</v>
      </c>
      <c r="E35" s="33"/>
      <c r="F35" s="34">
        <f t="shared" si="2"/>
        <v>0</v>
      </c>
      <c r="I35" s="41"/>
      <c r="J35" s="41"/>
      <c r="K35" s="41"/>
      <c r="IV35" s="42"/>
    </row>
    <row r="36" spans="1:256" s="7" customFormat="1" ht="15" outlineLevel="1">
      <c r="A36" s="39"/>
      <c r="B36" s="44" t="s">
        <v>50</v>
      </c>
      <c r="C36" s="32" t="s">
        <v>26</v>
      </c>
      <c r="D36" s="33">
        <v>40</v>
      </c>
      <c r="E36" s="33"/>
      <c r="F36" s="34">
        <f t="shared" si="2"/>
        <v>0</v>
      </c>
      <c r="I36" s="41"/>
      <c r="J36" s="41"/>
      <c r="K36" s="41"/>
      <c r="IV36" s="42"/>
    </row>
    <row r="37" spans="1:256" s="7" customFormat="1" ht="15" outlineLevel="1">
      <c r="A37" s="39"/>
      <c r="B37" s="44" t="s">
        <v>51</v>
      </c>
      <c r="C37" s="32" t="s">
        <v>14</v>
      </c>
      <c r="D37" s="33">
        <v>1</v>
      </c>
      <c r="E37" s="33"/>
      <c r="F37" s="34">
        <f t="shared" si="2"/>
        <v>0</v>
      </c>
      <c r="I37" s="41"/>
      <c r="J37" s="41"/>
      <c r="K37" s="41"/>
      <c r="IV37" s="42"/>
    </row>
    <row r="38" spans="1:256" s="7" customFormat="1" ht="15" outlineLevel="1">
      <c r="A38" s="39"/>
      <c r="B38" s="44" t="s">
        <v>52</v>
      </c>
      <c r="C38" s="32" t="s">
        <v>14</v>
      </c>
      <c r="D38" s="33">
        <v>1</v>
      </c>
      <c r="E38" s="33"/>
      <c r="F38" s="34">
        <f t="shared" si="2"/>
        <v>0</v>
      </c>
      <c r="I38" s="41"/>
      <c r="J38" s="41"/>
      <c r="K38" s="41"/>
      <c r="IV38" s="42"/>
    </row>
    <row r="39" spans="1:256" s="7" customFormat="1" ht="15" outlineLevel="1">
      <c r="A39" s="39"/>
      <c r="B39" s="44" t="s">
        <v>53</v>
      </c>
      <c r="C39" s="32" t="s">
        <v>21</v>
      </c>
      <c r="D39" s="33">
        <v>2</v>
      </c>
      <c r="E39" s="33"/>
      <c r="F39" s="34">
        <f t="shared" si="2"/>
        <v>0</v>
      </c>
      <c r="I39" s="41"/>
      <c r="J39" s="41"/>
      <c r="K39" s="41"/>
      <c r="IV39" s="42"/>
    </row>
    <row r="40" spans="1:256" s="7" customFormat="1" ht="15" outlineLevel="1">
      <c r="A40" s="39"/>
      <c r="B40" s="44" t="s">
        <v>54</v>
      </c>
      <c r="C40" s="32" t="s">
        <v>14</v>
      </c>
      <c r="D40" s="33">
        <v>1</v>
      </c>
      <c r="E40" s="33"/>
      <c r="F40" s="34">
        <f t="shared" si="2"/>
        <v>0</v>
      </c>
      <c r="I40" s="41"/>
      <c r="J40" s="41"/>
      <c r="K40" s="41"/>
      <c r="IV40" s="42"/>
    </row>
    <row r="41" spans="1:256" s="7" customFormat="1" ht="15.75" outlineLevel="1">
      <c r="A41" s="18" t="s">
        <v>55</v>
      </c>
      <c r="B41" s="19" t="s">
        <v>56</v>
      </c>
      <c r="C41" s="20"/>
      <c r="D41" s="21"/>
      <c r="E41" s="22"/>
      <c r="F41" s="23">
        <f>F42</f>
        <v>0</v>
      </c>
      <c r="I41" s="41"/>
      <c r="J41" s="41"/>
      <c r="K41" s="41"/>
      <c r="IV41" s="42"/>
    </row>
    <row r="42" spans="1:256" s="7" customFormat="1" ht="15" outlineLevel="1">
      <c r="A42" s="45" t="s">
        <v>57</v>
      </c>
      <c r="B42" s="25" t="s">
        <v>58</v>
      </c>
      <c r="C42" s="46"/>
      <c r="D42" s="27"/>
      <c r="E42" s="27"/>
      <c r="F42" s="47">
        <f>SUM(F43:F43)</f>
        <v>0</v>
      </c>
      <c r="I42" s="41"/>
      <c r="J42" s="41"/>
      <c r="K42" s="41"/>
      <c r="IV42" s="42"/>
    </row>
    <row r="43" spans="1:256" s="7" customFormat="1" ht="15" outlineLevel="1">
      <c r="A43" s="48"/>
      <c r="B43" s="49" t="s">
        <v>59</v>
      </c>
      <c r="C43" s="36" t="s">
        <v>12</v>
      </c>
      <c r="D43" s="50">
        <v>6</v>
      </c>
      <c r="E43" s="33"/>
      <c r="F43" s="34">
        <f>D43*E43</f>
        <v>0</v>
      </c>
      <c r="I43" s="41"/>
      <c r="J43" s="41"/>
      <c r="K43" s="41"/>
      <c r="IV43" s="42"/>
    </row>
    <row r="44" spans="1:256" s="7" customFormat="1" ht="15.75" outlineLevel="1">
      <c r="A44" s="18" t="s">
        <v>60</v>
      </c>
      <c r="B44" s="19" t="s">
        <v>61</v>
      </c>
      <c r="C44" s="20"/>
      <c r="D44" s="21"/>
      <c r="E44" s="22"/>
      <c r="F44" s="23">
        <f>F45</f>
        <v>0</v>
      </c>
      <c r="I44" s="41"/>
      <c r="J44" s="41"/>
      <c r="K44" s="41"/>
      <c r="IV44" s="42"/>
    </row>
    <row r="45" spans="1:256" s="7" customFormat="1" ht="15" outlineLevel="1">
      <c r="A45" s="24" t="s">
        <v>62</v>
      </c>
      <c r="B45" s="25" t="s">
        <v>63</v>
      </c>
      <c r="C45" s="26"/>
      <c r="D45" s="27"/>
      <c r="E45" s="27"/>
      <c r="F45" s="28">
        <f>SUM(F46:F46)</f>
        <v>0</v>
      </c>
      <c r="I45" s="41"/>
      <c r="J45" s="41"/>
      <c r="K45" s="41"/>
      <c r="IV45" s="42"/>
    </row>
    <row r="46" spans="1:256" s="7" customFormat="1" ht="15" outlineLevel="1">
      <c r="A46" s="39"/>
      <c r="B46" s="51" t="s">
        <v>64</v>
      </c>
      <c r="C46" s="52" t="s">
        <v>14</v>
      </c>
      <c r="D46" s="53">
        <v>1</v>
      </c>
      <c r="E46" s="33"/>
      <c r="F46" s="34">
        <f>D46*E46</f>
        <v>0</v>
      </c>
      <c r="I46" s="41"/>
      <c r="J46" s="41"/>
      <c r="K46" s="41"/>
      <c r="IV46" s="42"/>
    </row>
    <row r="47" spans="1:256" s="7" customFormat="1" ht="16.5" outlineLevel="1">
      <c r="A47" s="12">
        <v>3</v>
      </c>
      <c r="B47" s="13" t="s">
        <v>65</v>
      </c>
      <c r="C47" s="14"/>
      <c r="D47" s="15"/>
      <c r="E47" s="16"/>
      <c r="F47" s="17">
        <f>F48</f>
        <v>0</v>
      </c>
      <c r="I47" s="41"/>
      <c r="J47" s="41"/>
      <c r="K47" s="41"/>
      <c r="IV47" s="42"/>
    </row>
    <row r="48" spans="1:256" s="7" customFormat="1" ht="15.75" outlineLevel="1">
      <c r="A48" s="18" t="s">
        <v>66</v>
      </c>
      <c r="B48" s="19" t="s">
        <v>67</v>
      </c>
      <c r="C48" s="20"/>
      <c r="D48" s="21"/>
      <c r="E48" s="22"/>
      <c r="F48" s="23">
        <f>F53+F49</f>
        <v>0</v>
      </c>
      <c r="I48" s="41"/>
      <c r="J48" s="41"/>
      <c r="K48" s="41"/>
      <c r="IV48" s="42"/>
    </row>
    <row r="49" spans="1:256" s="7" customFormat="1" ht="15" outlineLevel="1">
      <c r="A49" s="24" t="s">
        <v>68</v>
      </c>
      <c r="B49" s="25" t="s">
        <v>69</v>
      </c>
      <c r="C49" s="26"/>
      <c r="D49" s="27"/>
      <c r="E49" s="27"/>
      <c r="F49" s="28">
        <f>SUM(F50:F52)</f>
        <v>0</v>
      </c>
      <c r="I49" s="41"/>
      <c r="J49" s="41"/>
      <c r="K49" s="41"/>
      <c r="IV49" s="42"/>
    </row>
    <row r="50" spans="1:256" s="7" customFormat="1" ht="15" outlineLevel="1">
      <c r="A50" s="39"/>
      <c r="B50" s="54" t="s">
        <v>70</v>
      </c>
      <c r="C50" s="32" t="s">
        <v>18</v>
      </c>
      <c r="D50" s="33">
        <v>6</v>
      </c>
      <c r="E50" s="33"/>
      <c r="F50" s="34">
        <f>D50*E50</f>
        <v>0</v>
      </c>
      <c r="I50" s="41"/>
      <c r="J50" s="41"/>
      <c r="K50" s="41"/>
      <c r="IV50" s="42"/>
    </row>
    <row r="51" spans="1:256" s="7" customFormat="1" ht="15" outlineLevel="1">
      <c r="A51" s="39"/>
      <c r="B51" s="54" t="s">
        <v>71</v>
      </c>
      <c r="C51" s="32" t="s">
        <v>14</v>
      </c>
      <c r="D51" s="33">
        <v>1</v>
      </c>
      <c r="E51" s="33"/>
      <c r="F51" s="34">
        <f>D51*E51</f>
        <v>0</v>
      </c>
      <c r="I51" s="41"/>
      <c r="J51" s="41"/>
      <c r="K51" s="41"/>
      <c r="IV51" s="42"/>
    </row>
    <row r="52" spans="1:256" s="7" customFormat="1" ht="26.25" outlineLevel="1">
      <c r="A52" s="39"/>
      <c r="B52" s="54" t="s">
        <v>72</v>
      </c>
      <c r="C52" s="32" t="s">
        <v>14</v>
      </c>
      <c r="D52" s="33">
        <v>1</v>
      </c>
      <c r="E52" s="33"/>
      <c r="F52" s="34">
        <f>D52*E52</f>
        <v>0</v>
      </c>
      <c r="I52" s="41"/>
      <c r="J52" s="41"/>
      <c r="K52" s="41"/>
      <c r="IV52" s="42"/>
    </row>
    <row r="53" spans="1:256" s="7" customFormat="1" ht="15" outlineLevel="1">
      <c r="A53" s="24" t="s">
        <v>73</v>
      </c>
      <c r="B53" s="25" t="s">
        <v>74</v>
      </c>
      <c r="C53" s="26"/>
      <c r="D53" s="27"/>
      <c r="E53" s="27"/>
      <c r="F53" s="28">
        <f>SUM(F54:F60)</f>
        <v>0</v>
      </c>
      <c r="I53" s="41"/>
      <c r="J53" s="41"/>
      <c r="K53" s="41"/>
      <c r="IV53" s="42"/>
    </row>
    <row r="54" spans="1:256" s="7" customFormat="1" ht="64.5" outlineLevel="1">
      <c r="A54" s="39"/>
      <c r="B54" s="54" t="s">
        <v>75</v>
      </c>
      <c r="C54" s="32" t="s">
        <v>18</v>
      </c>
      <c r="D54" s="33">
        <v>590</v>
      </c>
      <c r="E54" s="33"/>
      <c r="F54" s="34">
        <f aca="true" t="shared" si="3" ref="F54:F60">D54*E54</f>
        <v>0</v>
      </c>
      <c r="I54" s="41"/>
      <c r="J54" s="41"/>
      <c r="K54" s="41"/>
      <c r="IV54" s="42"/>
    </row>
    <row r="55" spans="1:256" s="7" customFormat="1" ht="64.5" outlineLevel="1">
      <c r="A55" s="39"/>
      <c r="B55" s="54" t="s">
        <v>76</v>
      </c>
      <c r="C55" s="32" t="s">
        <v>18</v>
      </c>
      <c r="D55" s="33">
        <v>105</v>
      </c>
      <c r="E55" s="33"/>
      <c r="F55" s="34">
        <f t="shared" si="3"/>
        <v>0</v>
      </c>
      <c r="I55" s="41"/>
      <c r="J55" s="41"/>
      <c r="K55" s="41"/>
      <c r="IV55" s="42"/>
    </row>
    <row r="56" spans="1:256" s="7" customFormat="1" ht="39" outlineLevel="1">
      <c r="A56" s="39"/>
      <c r="B56" s="54" t="s">
        <v>77</v>
      </c>
      <c r="C56" s="32" t="s">
        <v>14</v>
      </c>
      <c r="D56" s="33">
        <v>1</v>
      </c>
      <c r="E56" s="33"/>
      <c r="F56" s="34">
        <f t="shared" si="3"/>
        <v>0</v>
      </c>
      <c r="I56" s="41"/>
      <c r="J56" s="41"/>
      <c r="K56" s="41"/>
      <c r="IV56" s="42"/>
    </row>
    <row r="57" spans="1:256" s="7" customFormat="1" ht="39" outlineLevel="1">
      <c r="A57" s="39"/>
      <c r="B57" s="54" t="s">
        <v>78</v>
      </c>
      <c r="C57" s="32" t="s">
        <v>18</v>
      </c>
      <c r="D57" s="33">
        <v>42</v>
      </c>
      <c r="E57" s="33"/>
      <c r="F57" s="34">
        <f t="shared" si="3"/>
        <v>0</v>
      </c>
      <c r="I57" s="41"/>
      <c r="J57" s="41"/>
      <c r="K57" s="41"/>
      <c r="IV57" s="42"/>
    </row>
    <row r="58" spans="1:256" s="7" customFormat="1" ht="26.25" outlineLevel="1">
      <c r="A58" s="39"/>
      <c r="B58" s="54" t="s">
        <v>79</v>
      </c>
      <c r="C58" s="32" t="s">
        <v>14</v>
      </c>
      <c r="D58" s="33">
        <v>1</v>
      </c>
      <c r="E58" s="33"/>
      <c r="F58" s="34">
        <f t="shared" si="3"/>
        <v>0</v>
      </c>
      <c r="I58" s="41"/>
      <c r="J58" s="41"/>
      <c r="K58" s="41"/>
      <c r="IV58" s="42"/>
    </row>
    <row r="59" spans="1:256" s="7" customFormat="1" ht="15" outlineLevel="1">
      <c r="A59" s="39"/>
      <c r="B59" s="54" t="s">
        <v>80</v>
      </c>
      <c r="C59" s="32" t="s">
        <v>21</v>
      </c>
      <c r="D59" s="33">
        <v>1</v>
      </c>
      <c r="E59" s="33"/>
      <c r="F59" s="34">
        <f t="shared" si="3"/>
        <v>0</v>
      </c>
      <c r="I59" s="41"/>
      <c r="J59" s="41"/>
      <c r="K59" s="41"/>
      <c r="IV59" s="42"/>
    </row>
    <row r="60" spans="1:256" s="7" customFormat="1" ht="15" outlineLevel="1">
      <c r="A60" s="39"/>
      <c r="B60" s="54" t="s">
        <v>81</v>
      </c>
      <c r="C60" s="32" t="s">
        <v>21</v>
      </c>
      <c r="D60" s="33">
        <v>1</v>
      </c>
      <c r="E60" s="33"/>
      <c r="F60" s="34">
        <f t="shared" si="3"/>
        <v>0</v>
      </c>
      <c r="I60" s="41"/>
      <c r="J60" s="41"/>
      <c r="K60" s="41"/>
      <c r="IV60" s="42"/>
    </row>
    <row r="61" spans="1:256" s="7" customFormat="1" ht="16.5" outlineLevel="1">
      <c r="A61" s="12">
        <v>4</v>
      </c>
      <c r="B61" s="13" t="s">
        <v>82</v>
      </c>
      <c r="C61" s="14"/>
      <c r="D61" s="15"/>
      <c r="E61" s="16"/>
      <c r="F61" s="17">
        <f>F62+F91+F76+F73</f>
        <v>0</v>
      </c>
      <c r="I61" s="41"/>
      <c r="J61" s="41"/>
      <c r="K61" s="41"/>
      <c r="IV61" s="42"/>
    </row>
    <row r="62" spans="1:256" s="7" customFormat="1" ht="15.75" outlineLevel="1">
      <c r="A62" s="18" t="s">
        <v>83</v>
      </c>
      <c r="B62" s="19" t="s">
        <v>84</v>
      </c>
      <c r="C62" s="20"/>
      <c r="D62" s="21"/>
      <c r="E62" s="22"/>
      <c r="F62" s="23">
        <f>F63+F66</f>
        <v>0</v>
      </c>
      <c r="I62" s="41"/>
      <c r="J62" s="41"/>
      <c r="K62" s="41"/>
      <c r="IV62" s="42"/>
    </row>
    <row r="63" spans="1:256" s="7" customFormat="1" ht="15" outlineLevel="1">
      <c r="A63" s="24" t="s">
        <v>85</v>
      </c>
      <c r="B63" s="25" t="s">
        <v>86</v>
      </c>
      <c r="C63" s="26"/>
      <c r="D63" s="27"/>
      <c r="E63" s="27"/>
      <c r="F63" s="28">
        <f>SUM(F64:F65)</f>
        <v>0</v>
      </c>
      <c r="I63" s="41"/>
      <c r="J63" s="41"/>
      <c r="K63" s="41"/>
      <c r="IV63" s="42"/>
    </row>
    <row r="64" spans="1:256" s="7" customFormat="1" ht="15" outlineLevel="1">
      <c r="A64" s="39"/>
      <c r="B64" s="54" t="s">
        <v>87</v>
      </c>
      <c r="C64" s="32" t="s">
        <v>26</v>
      </c>
      <c r="D64" s="33">
        <v>131</v>
      </c>
      <c r="E64" s="33"/>
      <c r="F64" s="34">
        <f>D64*E64</f>
        <v>0</v>
      </c>
      <c r="I64" s="41"/>
      <c r="J64" s="41"/>
      <c r="K64" s="41"/>
      <c r="IV64" s="42"/>
    </row>
    <row r="65" spans="1:256" s="7" customFormat="1" ht="15" outlineLevel="1">
      <c r="A65" s="39"/>
      <c r="B65" s="54" t="s">
        <v>86</v>
      </c>
      <c r="C65" s="32" t="s">
        <v>26</v>
      </c>
      <c r="D65" s="33">
        <v>131</v>
      </c>
      <c r="E65" s="33"/>
      <c r="F65" s="34">
        <f>D65*E65</f>
        <v>0</v>
      </c>
      <c r="I65" s="41"/>
      <c r="J65" s="41"/>
      <c r="K65" s="41"/>
      <c r="IV65" s="42"/>
    </row>
    <row r="66" spans="1:256" s="7" customFormat="1" ht="15" outlineLevel="1">
      <c r="A66" s="24" t="s">
        <v>88</v>
      </c>
      <c r="B66" s="25" t="s">
        <v>89</v>
      </c>
      <c r="C66" s="26"/>
      <c r="D66" s="27"/>
      <c r="E66" s="27"/>
      <c r="F66" s="28">
        <f>SUM(F67:F72)</f>
        <v>0</v>
      </c>
      <c r="I66" s="41"/>
      <c r="J66" s="41"/>
      <c r="K66" s="41"/>
      <c r="IV66" s="42"/>
    </row>
    <row r="67" spans="1:256" s="7" customFormat="1" ht="26.25" outlineLevel="1">
      <c r="A67" s="24"/>
      <c r="B67" s="55" t="s">
        <v>90</v>
      </c>
      <c r="C67" s="36" t="s">
        <v>91</v>
      </c>
      <c r="D67" s="33">
        <v>1</v>
      </c>
      <c r="E67" s="56"/>
      <c r="F67" s="34">
        <f aca="true" t="shared" si="4" ref="F67:F72">D67*E67</f>
        <v>0</v>
      </c>
      <c r="I67" s="41"/>
      <c r="J67" s="41"/>
      <c r="K67" s="41"/>
      <c r="IV67" s="42"/>
    </row>
    <row r="68" spans="1:256" s="7" customFormat="1" ht="15" outlineLevel="1">
      <c r="A68" s="39"/>
      <c r="B68" s="57" t="s">
        <v>92</v>
      </c>
      <c r="C68" s="32" t="s">
        <v>21</v>
      </c>
      <c r="D68" s="33">
        <v>2</v>
      </c>
      <c r="E68" s="33"/>
      <c r="F68" s="34">
        <f t="shared" si="4"/>
        <v>0</v>
      </c>
      <c r="I68" s="41"/>
      <c r="J68" s="41"/>
      <c r="K68" s="41"/>
      <c r="IV68" s="42"/>
    </row>
    <row r="69" spans="1:256" s="7" customFormat="1" ht="15" outlineLevel="1">
      <c r="A69" s="39"/>
      <c r="B69" s="57" t="s">
        <v>93</v>
      </c>
      <c r="C69" s="32" t="s">
        <v>14</v>
      </c>
      <c r="D69" s="33">
        <v>1</v>
      </c>
      <c r="E69" s="33"/>
      <c r="F69" s="34">
        <f t="shared" si="4"/>
        <v>0</v>
      </c>
      <c r="I69" s="41"/>
      <c r="J69" s="41"/>
      <c r="K69" s="41"/>
      <c r="IV69" s="42"/>
    </row>
    <row r="70" spans="1:256" s="7" customFormat="1" ht="15" outlineLevel="1">
      <c r="A70" s="39"/>
      <c r="B70" s="55" t="s">
        <v>94</v>
      </c>
      <c r="C70" s="36" t="s">
        <v>14</v>
      </c>
      <c r="D70" s="33">
        <v>1</v>
      </c>
      <c r="E70" s="56"/>
      <c r="F70" s="34">
        <f t="shared" si="4"/>
        <v>0</v>
      </c>
      <c r="I70" s="41"/>
      <c r="J70" s="41"/>
      <c r="K70" s="41"/>
      <c r="IV70" s="42"/>
    </row>
    <row r="71" spans="1:256" s="7" customFormat="1" ht="26.25" outlineLevel="1">
      <c r="A71" s="39"/>
      <c r="B71" s="55" t="s">
        <v>95</v>
      </c>
      <c r="C71" s="36" t="s">
        <v>14</v>
      </c>
      <c r="D71" s="33">
        <v>1</v>
      </c>
      <c r="E71" s="56"/>
      <c r="F71" s="34">
        <f t="shared" si="4"/>
        <v>0</v>
      </c>
      <c r="I71" s="41"/>
      <c r="J71" s="41"/>
      <c r="K71" s="41"/>
      <c r="IV71" s="42"/>
    </row>
    <row r="72" spans="1:256" s="7" customFormat="1" ht="26.25" outlineLevel="1">
      <c r="A72" s="39"/>
      <c r="B72" s="55" t="s">
        <v>96</v>
      </c>
      <c r="C72" s="36" t="s">
        <v>14</v>
      </c>
      <c r="D72" s="33">
        <v>1</v>
      </c>
      <c r="E72" s="56"/>
      <c r="F72" s="34">
        <f t="shared" si="4"/>
        <v>0</v>
      </c>
      <c r="I72" s="41"/>
      <c r="J72" s="41"/>
      <c r="K72" s="41"/>
      <c r="IV72" s="42"/>
    </row>
    <row r="73" spans="1:256" s="7" customFormat="1" ht="15.75" outlineLevel="1">
      <c r="A73" s="18" t="s">
        <v>97</v>
      </c>
      <c r="B73" s="19" t="s">
        <v>98</v>
      </c>
      <c r="C73" s="20"/>
      <c r="D73" s="21"/>
      <c r="E73" s="22"/>
      <c r="F73" s="23">
        <f>F74</f>
        <v>0</v>
      </c>
      <c r="I73" s="41"/>
      <c r="J73" s="41"/>
      <c r="K73" s="41"/>
      <c r="IV73" s="42"/>
    </row>
    <row r="74" spans="1:256" s="7" customFormat="1" ht="15" outlineLevel="1">
      <c r="A74" s="24" t="s">
        <v>99</v>
      </c>
      <c r="B74" s="25" t="s">
        <v>100</v>
      </c>
      <c r="C74" s="26"/>
      <c r="D74" s="27"/>
      <c r="E74" s="27"/>
      <c r="F74" s="28">
        <f>SUM(F75:F75)</f>
        <v>0</v>
      </c>
      <c r="I74" s="41"/>
      <c r="J74" s="41"/>
      <c r="K74" s="41"/>
      <c r="IV74" s="42"/>
    </row>
    <row r="75" spans="1:256" s="7" customFormat="1" ht="15" outlineLevel="1">
      <c r="A75" s="39"/>
      <c r="B75" s="54" t="s">
        <v>101</v>
      </c>
      <c r="C75" s="32" t="s">
        <v>21</v>
      </c>
      <c r="D75" s="33">
        <v>2</v>
      </c>
      <c r="E75" s="33"/>
      <c r="F75" s="34">
        <f>D75*E75</f>
        <v>0</v>
      </c>
      <c r="I75" s="41"/>
      <c r="J75" s="41"/>
      <c r="K75" s="41"/>
      <c r="IV75" s="42"/>
    </row>
    <row r="76" spans="1:256" s="7" customFormat="1" ht="15.75" outlineLevel="1">
      <c r="A76" s="18" t="s">
        <v>102</v>
      </c>
      <c r="B76" s="19" t="s">
        <v>103</v>
      </c>
      <c r="C76" s="20"/>
      <c r="D76" s="21"/>
      <c r="E76" s="22"/>
      <c r="F76" s="23">
        <f>F77+F79+F89+F82+F84+F86</f>
        <v>0</v>
      </c>
      <c r="I76" s="41"/>
      <c r="J76" s="41"/>
      <c r="K76" s="41"/>
      <c r="IV76" s="42"/>
    </row>
    <row r="77" spans="1:256" s="7" customFormat="1" ht="15" outlineLevel="1">
      <c r="A77" s="24" t="s">
        <v>104</v>
      </c>
      <c r="B77" s="25" t="s">
        <v>105</v>
      </c>
      <c r="C77" s="26"/>
      <c r="D77" s="27"/>
      <c r="E77" s="27"/>
      <c r="F77" s="28">
        <f>SUM(F78:F78)</f>
        <v>0</v>
      </c>
      <c r="I77" s="41"/>
      <c r="J77" s="41"/>
      <c r="K77" s="41"/>
      <c r="IV77" s="42"/>
    </row>
    <row r="78" spans="1:256" s="7" customFormat="1" ht="26.25" outlineLevel="1">
      <c r="A78" s="39"/>
      <c r="B78" s="54" t="s">
        <v>106</v>
      </c>
      <c r="C78" s="32" t="s">
        <v>18</v>
      </c>
      <c r="D78" s="33">
        <v>53</v>
      </c>
      <c r="E78" s="33"/>
      <c r="F78" s="34">
        <f>D78*E78</f>
        <v>0</v>
      </c>
      <c r="I78" s="41"/>
      <c r="J78" s="41"/>
      <c r="K78" s="41"/>
      <c r="IV78" s="42"/>
    </row>
    <row r="79" spans="1:256" s="7" customFormat="1" ht="15" outlineLevel="1">
      <c r="A79" s="24" t="s">
        <v>107</v>
      </c>
      <c r="B79" s="25" t="s">
        <v>108</v>
      </c>
      <c r="C79" s="26"/>
      <c r="D79" s="27"/>
      <c r="E79" s="27"/>
      <c r="F79" s="28">
        <f>SUM(F80:F81)</f>
        <v>0</v>
      </c>
      <c r="I79" s="41"/>
      <c r="J79" s="41"/>
      <c r="K79" s="41"/>
      <c r="IV79" s="42"/>
    </row>
    <row r="80" spans="1:256" s="7" customFormat="1" ht="15" outlineLevel="1">
      <c r="A80" s="39"/>
      <c r="B80" s="54" t="s">
        <v>109</v>
      </c>
      <c r="C80" s="32" t="s">
        <v>26</v>
      </c>
      <c r="D80" s="33">
        <v>180</v>
      </c>
      <c r="E80" s="33"/>
      <c r="F80" s="34">
        <f>D80*E80</f>
        <v>0</v>
      </c>
      <c r="I80" s="41"/>
      <c r="J80" s="41"/>
      <c r="K80" s="41"/>
      <c r="IV80" s="42"/>
    </row>
    <row r="81" spans="1:256" s="7" customFormat="1" ht="39" outlineLevel="1">
      <c r="A81" s="39"/>
      <c r="B81" s="54" t="s">
        <v>110</v>
      </c>
      <c r="C81" s="32" t="s">
        <v>14</v>
      </c>
      <c r="D81" s="33">
        <v>1</v>
      </c>
      <c r="E81" s="33"/>
      <c r="F81" s="34">
        <f>D81*E81</f>
        <v>0</v>
      </c>
      <c r="I81" s="41"/>
      <c r="J81" s="41"/>
      <c r="K81" s="41"/>
      <c r="IV81" s="42"/>
    </row>
    <row r="82" spans="1:256" s="7" customFormat="1" ht="15" outlineLevel="1">
      <c r="A82" s="24" t="s">
        <v>111</v>
      </c>
      <c r="B82" s="25" t="s">
        <v>69</v>
      </c>
      <c r="C82" s="26"/>
      <c r="D82" s="27"/>
      <c r="E82" s="27"/>
      <c r="F82" s="28">
        <f>SUM(F83:F83)</f>
        <v>0</v>
      </c>
      <c r="I82" s="41"/>
      <c r="J82" s="41"/>
      <c r="K82" s="41"/>
      <c r="IV82" s="42"/>
    </row>
    <row r="83" spans="1:256" s="7" customFormat="1" ht="26.25" outlineLevel="1">
      <c r="A83" s="39"/>
      <c r="B83" s="54" t="s">
        <v>112</v>
      </c>
      <c r="C83" s="32" t="s">
        <v>18</v>
      </c>
      <c r="D83" s="33">
        <v>9</v>
      </c>
      <c r="E83" s="33"/>
      <c r="F83" s="34">
        <f>D83*E83</f>
        <v>0</v>
      </c>
      <c r="I83" s="41"/>
      <c r="J83" s="41"/>
      <c r="K83" s="41"/>
      <c r="IV83" s="42"/>
    </row>
    <row r="84" spans="1:256" s="7" customFormat="1" ht="15" outlineLevel="1">
      <c r="A84" s="24" t="s">
        <v>113</v>
      </c>
      <c r="B84" s="25" t="s">
        <v>114</v>
      </c>
      <c r="C84" s="26"/>
      <c r="D84" s="27"/>
      <c r="E84" s="27"/>
      <c r="F84" s="28">
        <f>SUM(F85:F85)</f>
        <v>0</v>
      </c>
      <c r="I84" s="41"/>
      <c r="J84" s="41"/>
      <c r="K84" s="41"/>
      <c r="IV84" s="42"/>
    </row>
    <row r="85" spans="1:256" s="7" customFormat="1" ht="26.25" outlineLevel="1">
      <c r="A85" s="39"/>
      <c r="B85" s="54" t="s">
        <v>115</v>
      </c>
      <c r="C85" s="32" t="s">
        <v>18</v>
      </c>
      <c r="D85" s="33">
        <v>140</v>
      </c>
      <c r="E85" s="33"/>
      <c r="F85" s="34">
        <f>D85*E85</f>
        <v>0</v>
      </c>
      <c r="I85" s="41"/>
      <c r="J85" s="41"/>
      <c r="K85" s="41"/>
      <c r="IV85" s="42"/>
    </row>
    <row r="86" spans="1:256" s="7" customFormat="1" ht="15" outlineLevel="1">
      <c r="A86" s="24" t="s">
        <v>116</v>
      </c>
      <c r="B86" s="25" t="s">
        <v>117</v>
      </c>
      <c r="C86" s="26"/>
      <c r="D86" s="27"/>
      <c r="E86" s="27"/>
      <c r="F86" s="28">
        <f>SUM(F87:F88)</f>
        <v>0</v>
      </c>
      <c r="I86" s="41"/>
      <c r="J86" s="41"/>
      <c r="K86" s="41"/>
      <c r="IV86" s="42"/>
    </row>
    <row r="87" spans="1:256" s="7" customFormat="1" ht="15" outlineLevel="1">
      <c r="A87" s="39"/>
      <c r="B87" s="54" t="s">
        <v>118</v>
      </c>
      <c r="C87" s="32" t="s">
        <v>26</v>
      </c>
      <c r="D87" s="33">
        <v>90</v>
      </c>
      <c r="E87" s="33"/>
      <c r="F87" s="34">
        <f>D87*E87</f>
        <v>0</v>
      </c>
      <c r="I87" s="41"/>
      <c r="J87" s="41"/>
      <c r="K87" s="41"/>
      <c r="IV87" s="42"/>
    </row>
    <row r="88" spans="1:256" s="7" customFormat="1" ht="26.25" outlineLevel="1">
      <c r="A88" s="39"/>
      <c r="B88" s="54" t="s">
        <v>119</v>
      </c>
      <c r="C88" s="32" t="s">
        <v>18</v>
      </c>
      <c r="D88" s="33">
        <v>108</v>
      </c>
      <c r="E88" s="33"/>
      <c r="F88" s="34">
        <f>D88*E88</f>
        <v>0</v>
      </c>
      <c r="I88" s="41"/>
      <c r="J88" s="41"/>
      <c r="K88" s="41"/>
      <c r="IV88" s="42"/>
    </row>
    <row r="89" spans="1:256" s="7" customFormat="1" ht="15" outlineLevel="1">
      <c r="A89" s="24" t="s">
        <v>120</v>
      </c>
      <c r="B89" s="25" t="s">
        <v>121</v>
      </c>
      <c r="C89" s="26"/>
      <c r="D89" s="27"/>
      <c r="E89" s="27"/>
      <c r="F89" s="28">
        <f>SUM(F90:F90)</f>
        <v>0</v>
      </c>
      <c r="I89" s="41"/>
      <c r="J89" s="41"/>
      <c r="K89" s="41"/>
      <c r="IV89" s="42"/>
    </row>
    <row r="90" spans="1:256" s="7" customFormat="1" ht="26.25" outlineLevel="1">
      <c r="A90" s="24"/>
      <c r="B90" s="54" t="s">
        <v>122</v>
      </c>
      <c r="C90" s="32" t="s">
        <v>14</v>
      </c>
      <c r="D90" s="33">
        <v>1</v>
      </c>
      <c r="E90" s="33"/>
      <c r="F90" s="34">
        <f>D90*E90</f>
        <v>0</v>
      </c>
      <c r="I90" s="41"/>
      <c r="J90" s="41"/>
      <c r="K90" s="41"/>
      <c r="IV90" s="42"/>
    </row>
    <row r="91" spans="1:256" s="7" customFormat="1" ht="15.75" outlineLevel="1">
      <c r="A91" s="18" t="s">
        <v>123</v>
      </c>
      <c r="B91" s="19" t="s">
        <v>124</v>
      </c>
      <c r="C91" s="20"/>
      <c r="D91" s="21"/>
      <c r="E91" s="22"/>
      <c r="F91" s="23">
        <f>F92</f>
        <v>0</v>
      </c>
      <c r="I91" s="41"/>
      <c r="J91" s="41"/>
      <c r="K91" s="41"/>
      <c r="IV91" s="42"/>
    </row>
    <row r="92" spans="1:256" s="7" customFormat="1" ht="15" outlineLevel="1">
      <c r="A92" s="24" t="s">
        <v>125</v>
      </c>
      <c r="B92" s="25" t="s">
        <v>126</v>
      </c>
      <c r="C92" s="26"/>
      <c r="D92" s="27"/>
      <c r="E92" s="27"/>
      <c r="F92" s="28">
        <f>SUM(F93:F93)</f>
        <v>0</v>
      </c>
      <c r="I92" s="41"/>
      <c r="J92" s="41"/>
      <c r="K92" s="41"/>
      <c r="IV92" s="42"/>
    </row>
    <row r="93" spans="1:256" s="7" customFormat="1" ht="15" outlineLevel="1">
      <c r="A93" s="39"/>
      <c r="B93" s="57" t="s">
        <v>127</v>
      </c>
      <c r="C93" s="32" t="s">
        <v>14</v>
      </c>
      <c r="D93" s="33">
        <v>1</v>
      </c>
      <c r="E93" s="33"/>
      <c r="F93" s="34">
        <f>D93*E93</f>
        <v>0</v>
      </c>
      <c r="I93" s="41"/>
      <c r="J93" s="41"/>
      <c r="K93" s="41"/>
      <c r="IV93" s="42"/>
    </row>
    <row r="94" spans="1:256" s="7" customFormat="1" ht="16.5" outlineLevel="1">
      <c r="A94" s="12">
        <v>5</v>
      </c>
      <c r="B94" s="13" t="s">
        <v>128</v>
      </c>
      <c r="C94" s="14"/>
      <c r="D94" s="15"/>
      <c r="E94" s="16"/>
      <c r="F94" s="17">
        <f>F101+F108+F95+F98</f>
        <v>0</v>
      </c>
      <c r="I94" s="41"/>
      <c r="J94" s="41"/>
      <c r="K94" s="41"/>
      <c r="IV94" s="42"/>
    </row>
    <row r="95" spans="1:256" s="7" customFormat="1" ht="15.75" outlineLevel="1">
      <c r="A95" s="18" t="s">
        <v>129</v>
      </c>
      <c r="B95" s="19" t="s">
        <v>130</v>
      </c>
      <c r="C95" s="20"/>
      <c r="D95" s="21"/>
      <c r="E95" s="22"/>
      <c r="F95" s="23">
        <f>F96</f>
        <v>0</v>
      </c>
      <c r="I95" s="41"/>
      <c r="J95" s="41"/>
      <c r="K95" s="41"/>
      <c r="IV95" s="42"/>
    </row>
    <row r="96" spans="1:256" s="7" customFormat="1" ht="15" outlineLevel="1">
      <c r="A96" s="24" t="s">
        <v>131</v>
      </c>
      <c r="B96" s="25" t="s">
        <v>132</v>
      </c>
      <c r="C96" s="26"/>
      <c r="D96" s="27"/>
      <c r="E96" s="27"/>
      <c r="F96" s="28">
        <f>SUM(F97:F97)</f>
        <v>0</v>
      </c>
      <c r="I96" s="41"/>
      <c r="J96" s="41"/>
      <c r="K96" s="41"/>
      <c r="IV96" s="42"/>
    </row>
    <row r="97" spans="1:256" s="7" customFormat="1" ht="26.25" outlineLevel="1">
      <c r="A97" s="39"/>
      <c r="B97" s="54" t="s">
        <v>133</v>
      </c>
      <c r="C97" s="32" t="s">
        <v>18</v>
      </c>
      <c r="D97" s="33">
        <v>2</v>
      </c>
      <c r="E97" s="33"/>
      <c r="F97" s="34">
        <f>D97*E97</f>
        <v>0</v>
      </c>
      <c r="I97" s="41"/>
      <c r="J97" s="41"/>
      <c r="K97" s="41"/>
      <c r="IV97" s="42"/>
    </row>
    <row r="98" spans="1:256" s="7" customFormat="1" ht="15.75" outlineLevel="1">
      <c r="A98" s="18" t="s">
        <v>134</v>
      </c>
      <c r="B98" s="19" t="s">
        <v>135</v>
      </c>
      <c r="C98" s="20"/>
      <c r="D98" s="21"/>
      <c r="E98" s="22"/>
      <c r="F98" s="23">
        <f>F99</f>
        <v>0</v>
      </c>
      <c r="I98" s="41"/>
      <c r="J98" s="41"/>
      <c r="K98" s="41"/>
      <c r="IV98" s="42"/>
    </row>
    <row r="99" spans="1:256" s="7" customFormat="1" ht="15" outlineLevel="1">
      <c r="A99" s="24" t="s">
        <v>136</v>
      </c>
      <c r="B99" s="25" t="s">
        <v>137</v>
      </c>
      <c r="C99" s="26"/>
      <c r="D99" s="27"/>
      <c r="E99" s="27"/>
      <c r="F99" s="28">
        <f>SUM(F100:F100)</f>
        <v>0</v>
      </c>
      <c r="I99" s="41"/>
      <c r="J99" s="41"/>
      <c r="K99" s="41"/>
      <c r="IV99" s="42"/>
    </row>
    <row r="100" spans="1:256" s="7" customFormat="1" ht="15" outlineLevel="1">
      <c r="A100" s="39"/>
      <c r="B100" s="54" t="s">
        <v>138</v>
      </c>
      <c r="C100" s="32" t="s">
        <v>21</v>
      </c>
      <c r="D100" s="33">
        <v>1</v>
      </c>
      <c r="E100" s="33"/>
      <c r="F100" s="34">
        <f>D100*E100</f>
        <v>0</v>
      </c>
      <c r="I100" s="41"/>
      <c r="J100" s="41"/>
      <c r="K100" s="41"/>
      <c r="IV100" s="42"/>
    </row>
    <row r="101" spans="1:256" s="7" customFormat="1" ht="15.75" outlineLevel="1">
      <c r="A101" s="18" t="s">
        <v>139</v>
      </c>
      <c r="B101" s="19" t="s">
        <v>140</v>
      </c>
      <c r="C101" s="20"/>
      <c r="D101" s="21"/>
      <c r="E101" s="22"/>
      <c r="F101" s="23">
        <f>F104+F106+F102</f>
        <v>0</v>
      </c>
      <c r="I101" s="41"/>
      <c r="J101" s="41"/>
      <c r="K101" s="41"/>
      <c r="IV101" s="42"/>
    </row>
    <row r="102" spans="1:256" s="7" customFormat="1" ht="15" outlineLevel="1">
      <c r="A102" s="24" t="s">
        <v>141</v>
      </c>
      <c r="B102" s="25" t="s">
        <v>142</v>
      </c>
      <c r="C102" s="46"/>
      <c r="D102" s="27"/>
      <c r="E102" s="27"/>
      <c r="F102" s="28">
        <f>SUM(F103:F103)</f>
        <v>0</v>
      </c>
      <c r="I102" s="41"/>
      <c r="J102" s="41"/>
      <c r="K102" s="41"/>
      <c r="IV102" s="42"/>
    </row>
    <row r="103" spans="1:256" s="7" customFormat="1" ht="15" outlineLevel="1">
      <c r="A103" s="39"/>
      <c r="B103" s="37" t="s">
        <v>143</v>
      </c>
      <c r="C103" s="36" t="s">
        <v>14</v>
      </c>
      <c r="D103" s="33">
        <v>1</v>
      </c>
      <c r="E103" s="33"/>
      <c r="F103" s="34">
        <f>D103*E103</f>
        <v>0</v>
      </c>
      <c r="I103" s="41"/>
      <c r="J103" s="41"/>
      <c r="K103" s="41"/>
      <c r="IV103" s="42"/>
    </row>
    <row r="104" spans="1:256" s="7" customFormat="1" ht="15" outlineLevel="1">
      <c r="A104" s="24" t="s">
        <v>144</v>
      </c>
      <c r="B104" s="25" t="s">
        <v>145</v>
      </c>
      <c r="C104" s="46"/>
      <c r="D104" s="27"/>
      <c r="E104" s="27"/>
      <c r="F104" s="28">
        <f>SUM(F105:F105)</f>
        <v>0</v>
      </c>
      <c r="I104" s="41"/>
      <c r="J104" s="41"/>
      <c r="K104" s="41"/>
      <c r="IV104" s="42"/>
    </row>
    <row r="105" spans="1:256" s="7" customFormat="1" ht="26.25" outlineLevel="1">
      <c r="A105" s="39"/>
      <c r="B105" s="37" t="s">
        <v>146</v>
      </c>
      <c r="C105" s="36" t="s">
        <v>14</v>
      </c>
      <c r="D105" s="33">
        <v>1</v>
      </c>
      <c r="E105" s="33"/>
      <c r="F105" s="34">
        <f>D105*E105</f>
        <v>0</v>
      </c>
      <c r="I105" s="41"/>
      <c r="J105" s="41"/>
      <c r="K105" s="41"/>
      <c r="IV105" s="42"/>
    </row>
    <row r="106" spans="1:256" s="7" customFormat="1" ht="15" outlineLevel="1">
      <c r="A106" s="24" t="s">
        <v>147</v>
      </c>
      <c r="B106" s="25" t="s">
        <v>148</v>
      </c>
      <c r="C106" s="26"/>
      <c r="D106" s="27"/>
      <c r="E106" s="27"/>
      <c r="F106" s="28">
        <f>SUM(F107:F107)</f>
        <v>0</v>
      </c>
      <c r="I106" s="41"/>
      <c r="J106" s="41"/>
      <c r="K106" s="41"/>
      <c r="IV106" s="42"/>
    </row>
    <row r="107" spans="1:256" s="7" customFormat="1" ht="39" outlineLevel="1">
      <c r="A107" s="39"/>
      <c r="B107" s="54" t="s">
        <v>149</v>
      </c>
      <c r="C107" s="32" t="s">
        <v>14</v>
      </c>
      <c r="D107" s="33">
        <v>1</v>
      </c>
      <c r="E107" s="33"/>
      <c r="F107" s="34">
        <f>D107*E107</f>
        <v>0</v>
      </c>
      <c r="I107" s="41"/>
      <c r="J107" s="41"/>
      <c r="K107" s="41"/>
      <c r="IV107" s="42"/>
    </row>
    <row r="108" spans="1:256" s="7" customFormat="1" ht="15.75" outlineLevel="1">
      <c r="A108" s="18" t="s">
        <v>150</v>
      </c>
      <c r="B108" s="19" t="s">
        <v>151</v>
      </c>
      <c r="C108" s="20"/>
      <c r="D108" s="21"/>
      <c r="E108" s="22"/>
      <c r="F108" s="23">
        <f>F109+F111</f>
        <v>0</v>
      </c>
      <c r="I108" s="41"/>
      <c r="J108" s="41"/>
      <c r="K108" s="41"/>
      <c r="IV108" s="42"/>
    </row>
    <row r="109" spans="1:256" s="7" customFormat="1" ht="15" outlineLevel="1">
      <c r="A109" s="24" t="s">
        <v>152</v>
      </c>
      <c r="B109" s="25" t="s">
        <v>153</v>
      </c>
      <c r="C109" s="26"/>
      <c r="D109" s="27"/>
      <c r="E109" s="27"/>
      <c r="F109" s="28">
        <f>SUM(F110:F110)</f>
        <v>0</v>
      </c>
      <c r="I109" s="41"/>
      <c r="J109" s="41"/>
      <c r="K109" s="41"/>
      <c r="IV109" s="42"/>
    </row>
    <row r="110" spans="1:256" s="7" customFormat="1" ht="15" outlineLevel="1">
      <c r="A110" s="39"/>
      <c r="B110" s="54" t="s">
        <v>154</v>
      </c>
      <c r="C110" s="32" t="s">
        <v>14</v>
      </c>
      <c r="D110" s="33">
        <v>1</v>
      </c>
      <c r="E110" s="33"/>
      <c r="F110" s="34">
        <f>D110*E110</f>
        <v>0</v>
      </c>
      <c r="I110" s="41"/>
      <c r="J110" s="41"/>
      <c r="K110" s="41"/>
      <c r="IV110" s="42"/>
    </row>
    <row r="111" spans="1:256" s="7" customFormat="1" ht="15" outlineLevel="1">
      <c r="A111" s="24" t="s">
        <v>155</v>
      </c>
      <c r="B111" s="25" t="s">
        <v>156</v>
      </c>
      <c r="C111" s="26"/>
      <c r="D111" s="27"/>
      <c r="E111" s="27"/>
      <c r="F111" s="28">
        <f>SUM(F112:F112)</f>
        <v>0</v>
      </c>
      <c r="I111" s="41"/>
      <c r="J111" s="41"/>
      <c r="K111" s="41"/>
      <c r="IV111" s="42"/>
    </row>
    <row r="112" spans="1:256" s="7" customFormat="1" ht="15" outlineLevel="1">
      <c r="A112" s="39"/>
      <c r="B112" s="54" t="s">
        <v>157</v>
      </c>
      <c r="C112" s="32" t="s">
        <v>18</v>
      </c>
      <c r="D112" s="33">
        <v>275</v>
      </c>
      <c r="E112" s="33"/>
      <c r="F112" s="34">
        <f>D112*E112</f>
        <v>0</v>
      </c>
      <c r="I112" s="41"/>
      <c r="J112" s="41"/>
      <c r="K112" s="41"/>
      <c r="IV112" s="42"/>
    </row>
    <row r="113" spans="1:256" s="7" customFormat="1" ht="16.5" outlineLevel="1">
      <c r="A113" s="12">
        <v>7</v>
      </c>
      <c r="B113" s="13" t="s">
        <v>158</v>
      </c>
      <c r="C113" s="14"/>
      <c r="D113" s="15"/>
      <c r="E113" s="16"/>
      <c r="F113" s="17">
        <f>F114+F142+F238</f>
        <v>0</v>
      </c>
      <c r="I113" s="41"/>
      <c r="J113" s="41"/>
      <c r="K113" s="41"/>
      <c r="IV113" s="42"/>
    </row>
    <row r="114" spans="1:256" s="7" customFormat="1" ht="15.75" outlineLevel="1">
      <c r="A114" s="18" t="s">
        <v>159</v>
      </c>
      <c r="B114" s="19" t="s">
        <v>160</v>
      </c>
      <c r="C114" s="20"/>
      <c r="D114" s="21"/>
      <c r="E114" s="22"/>
      <c r="F114" s="23">
        <f>F115+F138</f>
        <v>0</v>
      </c>
      <c r="I114" s="41"/>
      <c r="J114" s="41"/>
      <c r="K114" s="41"/>
      <c r="IV114" s="42"/>
    </row>
    <row r="115" spans="1:256" s="7" customFormat="1" ht="15" outlineLevel="1">
      <c r="A115" s="24" t="s">
        <v>161</v>
      </c>
      <c r="B115" s="25" t="s">
        <v>162</v>
      </c>
      <c r="C115" s="46"/>
      <c r="D115" s="27"/>
      <c r="E115" s="27"/>
      <c r="F115" s="28">
        <f>F116</f>
        <v>0</v>
      </c>
      <c r="I115" s="41"/>
      <c r="J115" s="41"/>
      <c r="K115" s="41"/>
      <c r="IV115" s="42"/>
    </row>
    <row r="116" spans="1:256" s="7" customFormat="1" ht="15.75" outlineLevel="1">
      <c r="A116" s="58"/>
      <c r="B116" s="59" t="s">
        <v>163</v>
      </c>
      <c r="C116" s="60"/>
      <c r="D116" s="61"/>
      <c r="E116" s="62"/>
      <c r="F116" s="63">
        <f>F117+F127+F132</f>
        <v>0</v>
      </c>
      <c r="I116" s="41"/>
      <c r="J116" s="41"/>
      <c r="K116" s="41"/>
      <c r="IV116" s="42"/>
    </row>
    <row r="117" spans="1:256" s="7" customFormat="1" ht="15" outlineLevel="1">
      <c r="A117" s="64"/>
      <c r="B117" s="65" t="s">
        <v>164</v>
      </c>
      <c r="C117" s="66" t="s">
        <v>21</v>
      </c>
      <c r="D117" s="67">
        <f>SUM(D118:D126)</f>
        <v>65</v>
      </c>
      <c r="E117" s="68">
        <f>F117/D117</f>
        <v>0</v>
      </c>
      <c r="F117" s="69">
        <f>SUM(F118:F126)</f>
        <v>0</v>
      </c>
      <c r="I117" s="41"/>
      <c r="J117" s="41"/>
      <c r="K117" s="41"/>
      <c r="IV117" s="42"/>
    </row>
    <row r="118" spans="1:256" s="7" customFormat="1" ht="15" outlineLevel="1">
      <c r="A118" s="70"/>
      <c r="B118" s="49" t="s">
        <v>165</v>
      </c>
      <c r="C118" s="36" t="s">
        <v>21</v>
      </c>
      <c r="D118" s="50">
        <v>2</v>
      </c>
      <c r="E118" s="33"/>
      <c r="F118" s="34">
        <f aca="true" t="shared" si="5" ref="F118:F126">D118*E118</f>
        <v>0</v>
      </c>
      <c r="I118" s="41"/>
      <c r="J118" s="41"/>
      <c r="K118" s="41"/>
      <c r="IV118" s="42"/>
    </row>
    <row r="119" spans="1:256" s="7" customFormat="1" ht="15" outlineLevel="1">
      <c r="A119" s="70"/>
      <c r="B119" s="49" t="s">
        <v>166</v>
      </c>
      <c r="C119" s="36" t="s">
        <v>21</v>
      </c>
      <c r="D119" s="50">
        <v>2</v>
      </c>
      <c r="E119" s="33"/>
      <c r="F119" s="34">
        <f t="shared" si="5"/>
        <v>0</v>
      </c>
      <c r="I119" s="41"/>
      <c r="J119" s="41"/>
      <c r="K119" s="41"/>
      <c r="IV119" s="42"/>
    </row>
    <row r="120" spans="1:256" s="7" customFormat="1" ht="15" outlineLevel="1">
      <c r="A120" s="70"/>
      <c r="B120" s="49" t="s">
        <v>167</v>
      </c>
      <c r="C120" s="36" t="s">
        <v>21</v>
      </c>
      <c r="D120" s="50">
        <v>32</v>
      </c>
      <c r="E120" s="33"/>
      <c r="F120" s="34">
        <f t="shared" si="5"/>
        <v>0</v>
      </c>
      <c r="I120" s="41"/>
      <c r="J120" s="41"/>
      <c r="K120" s="41"/>
      <c r="IV120" s="42"/>
    </row>
    <row r="121" spans="1:256" s="7" customFormat="1" ht="15" outlineLevel="1">
      <c r="A121" s="70"/>
      <c r="B121" s="49" t="s">
        <v>168</v>
      </c>
      <c r="C121" s="36" t="s">
        <v>21</v>
      </c>
      <c r="D121" s="50">
        <v>10</v>
      </c>
      <c r="E121" s="33"/>
      <c r="F121" s="34">
        <f t="shared" si="5"/>
        <v>0</v>
      </c>
      <c r="I121" s="41"/>
      <c r="J121" s="41"/>
      <c r="K121" s="41"/>
      <c r="IV121" s="42"/>
    </row>
    <row r="122" spans="1:256" s="7" customFormat="1" ht="15" outlineLevel="1">
      <c r="A122" s="70"/>
      <c r="B122" s="49" t="s">
        <v>169</v>
      </c>
      <c r="C122" s="36" t="s">
        <v>21</v>
      </c>
      <c r="D122" s="50">
        <v>4</v>
      </c>
      <c r="E122" s="33"/>
      <c r="F122" s="34">
        <f t="shared" si="5"/>
        <v>0</v>
      </c>
      <c r="I122" s="41"/>
      <c r="J122" s="41"/>
      <c r="K122" s="41"/>
      <c r="IV122" s="42"/>
    </row>
    <row r="123" spans="1:256" s="7" customFormat="1" ht="26.25" outlineLevel="1">
      <c r="A123" s="64"/>
      <c r="B123" s="49" t="s">
        <v>170</v>
      </c>
      <c r="C123" s="36" t="s">
        <v>171</v>
      </c>
      <c r="D123" s="50">
        <v>1</v>
      </c>
      <c r="E123" s="33"/>
      <c r="F123" s="34">
        <f t="shared" si="5"/>
        <v>0</v>
      </c>
      <c r="I123" s="41"/>
      <c r="J123" s="41"/>
      <c r="K123" s="41"/>
      <c r="IV123" s="42"/>
    </row>
    <row r="124" spans="1:256" s="7" customFormat="1" ht="15" outlineLevel="1">
      <c r="A124" s="70"/>
      <c r="B124" s="49" t="s">
        <v>172</v>
      </c>
      <c r="C124" s="36" t="s">
        <v>21</v>
      </c>
      <c r="D124" s="50">
        <v>1</v>
      </c>
      <c r="E124" s="33"/>
      <c r="F124" s="34">
        <f t="shared" si="5"/>
        <v>0</v>
      </c>
      <c r="I124" s="41"/>
      <c r="J124" s="41"/>
      <c r="K124" s="41"/>
      <c r="IV124" s="42"/>
    </row>
    <row r="125" spans="1:256" s="7" customFormat="1" ht="15" outlineLevel="1">
      <c r="A125" s="70"/>
      <c r="B125" s="49" t="s">
        <v>173</v>
      </c>
      <c r="C125" s="36" t="s">
        <v>21</v>
      </c>
      <c r="D125" s="50">
        <v>12</v>
      </c>
      <c r="E125" s="33"/>
      <c r="F125" s="34">
        <f t="shared" si="5"/>
        <v>0</v>
      </c>
      <c r="I125" s="41"/>
      <c r="J125" s="41"/>
      <c r="K125" s="41"/>
      <c r="IV125" s="42"/>
    </row>
    <row r="126" spans="1:256" s="7" customFormat="1" ht="15" outlineLevel="1">
      <c r="A126" s="70"/>
      <c r="B126" s="49" t="s">
        <v>174</v>
      </c>
      <c r="C126" s="36" t="s">
        <v>21</v>
      </c>
      <c r="D126" s="50">
        <v>1</v>
      </c>
      <c r="E126" s="33"/>
      <c r="F126" s="34">
        <f t="shared" si="5"/>
        <v>0</v>
      </c>
      <c r="I126" s="41"/>
      <c r="J126" s="41"/>
      <c r="K126" s="41"/>
      <c r="IV126" s="42"/>
    </row>
    <row r="127" spans="1:256" s="7" customFormat="1" ht="15" outlineLevel="1">
      <c r="A127" s="64"/>
      <c r="B127" s="65" t="s">
        <v>175</v>
      </c>
      <c r="C127" s="66" t="s">
        <v>176</v>
      </c>
      <c r="D127" s="67">
        <f>SUM(D128:D131)</f>
        <v>178</v>
      </c>
      <c r="E127" s="68">
        <f>F127/D127</f>
        <v>0</v>
      </c>
      <c r="F127" s="69">
        <f>SUM(F128:F131)</f>
        <v>0</v>
      </c>
      <c r="I127" s="41"/>
      <c r="J127" s="41"/>
      <c r="K127" s="41"/>
      <c r="IV127" s="42"/>
    </row>
    <row r="128" spans="1:256" s="7" customFormat="1" ht="15" outlineLevel="1">
      <c r="A128" s="70"/>
      <c r="B128" s="49" t="s">
        <v>177</v>
      </c>
      <c r="C128" s="36" t="s">
        <v>26</v>
      </c>
      <c r="D128" s="50">
        <v>6</v>
      </c>
      <c r="E128" s="33"/>
      <c r="F128" s="34">
        <f>D128*E128</f>
        <v>0</v>
      </c>
      <c r="I128" s="41"/>
      <c r="J128" s="41"/>
      <c r="K128" s="41"/>
      <c r="IV128" s="42"/>
    </row>
    <row r="129" spans="1:256" s="7" customFormat="1" ht="15" outlineLevel="1">
      <c r="A129" s="70"/>
      <c r="B129" s="49" t="s">
        <v>178</v>
      </c>
      <c r="C129" s="36" t="s">
        <v>26</v>
      </c>
      <c r="D129" s="50">
        <v>6</v>
      </c>
      <c r="E129" s="33"/>
      <c r="F129" s="34">
        <f>D129*E129</f>
        <v>0</v>
      </c>
      <c r="I129" s="41"/>
      <c r="J129" s="41"/>
      <c r="K129" s="41"/>
      <c r="IV129" s="42"/>
    </row>
    <row r="130" spans="1:256" s="7" customFormat="1" ht="15" outlineLevel="1">
      <c r="A130" s="70"/>
      <c r="B130" s="49" t="s">
        <v>179</v>
      </c>
      <c r="C130" s="36" t="s">
        <v>26</v>
      </c>
      <c r="D130" s="50">
        <v>30</v>
      </c>
      <c r="E130" s="33"/>
      <c r="F130" s="34">
        <f>D130*E130</f>
        <v>0</v>
      </c>
      <c r="I130" s="41"/>
      <c r="J130" s="41"/>
      <c r="K130" s="41"/>
      <c r="IV130" s="42"/>
    </row>
    <row r="131" spans="1:256" s="7" customFormat="1" ht="15" outlineLevel="1">
      <c r="A131" s="70"/>
      <c r="B131" s="49" t="s">
        <v>180</v>
      </c>
      <c r="C131" s="36" t="s">
        <v>26</v>
      </c>
      <c r="D131" s="50">
        <v>136</v>
      </c>
      <c r="E131" s="33"/>
      <c r="F131" s="34">
        <f>D131*E131</f>
        <v>0</v>
      </c>
      <c r="I131" s="41"/>
      <c r="J131" s="41"/>
      <c r="K131" s="41"/>
      <c r="IV131" s="42"/>
    </row>
    <row r="132" spans="1:256" s="7" customFormat="1" ht="15" outlineLevel="1">
      <c r="A132" s="70"/>
      <c r="B132" s="65" t="s">
        <v>181</v>
      </c>
      <c r="C132" s="66" t="s">
        <v>176</v>
      </c>
      <c r="D132" s="67">
        <f>SUM(D133:D137)</f>
        <v>178</v>
      </c>
      <c r="E132" s="68">
        <f>F132/D132</f>
        <v>0</v>
      </c>
      <c r="F132" s="69">
        <f>SUM(F133:F137)</f>
        <v>0</v>
      </c>
      <c r="I132" s="41"/>
      <c r="J132" s="41"/>
      <c r="K132" s="41"/>
      <c r="IV132" s="42"/>
    </row>
    <row r="133" spans="1:256" s="7" customFormat="1" ht="15" outlineLevel="1">
      <c r="A133" s="71"/>
      <c r="B133" s="49" t="s">
        <v>182</v>
      </c>
      <c r="C133" s="36" t="s">
        <v>26</v>
      </c>
      <c r="D133" s="50">
        <v>6</v>
      </c>
      <c r="E133" s="33"/>
      <c r="F133" s="34">
        <f>D133*E133</f>
        <v>0</v>
      </c>
      <c r="I133" s="41"/>
      <c r="J133" s="41"/>
      <c r="K133" s="41"/>
      <c r="IV133" s="42"/>
    </row>
    <row r="134" spans="1:256" s="7" customFormat="1" ht="15" outlineLevel="1">
      <c r="A134" s="71"/>
      <c r="B134" s="49" t="s">
        <v>183</v>
      </c>
      <c r="C134" s="36" t="s">
        <v>26</v>
      </c>
      <c r="D134" s="50">
        <v>6</v>
      </c>
      <c r="E134" s="33"/>
      <c r="F134" s="34">
        <f>D134*E134</f>
        <v>0</v>
      </c>
      <c r="I134" s="41"/>
      <c r="J134" s="41"/>
      <c r="K134" s="41"/>
      <c r="IV134" s="42"/>
    </row>
    <row r="135" spans="1:256" s="7" customFormat="1" ht="15" outlineLevel="1">
      <c r="A135" s="71"/>
      <c r="B135" s="49" t="s">
        <v>184</v>
      </c>
      <c r="C135" s="36" t="s">
        <v>26</v>
      </c>
      <c r="D135" s="50">
        <v>30</v>
      </c>
      <c r="E135" s="33"/>
      <c r="F135" s="34">
        <f>D135*E135</f>
        <v>0</v>
      </c>
      <c r="I135" s="41"/>
      <c r="J135" s="41"/>
      <c r="K135" s="41"/>
      <c r="IV135" s="42"/>
    </row>
    <row r="136" spans="1:256" s="7" customFormat="1" ht="15" outlineLevel="1">
      <c r="A136" s="71"/>
      <c r="B136" s="49" t="s">
        <v>185</v>
      </c>
      <c r="C136" s="36" t="s">
        <v>26</v>
      </c>
      <c r="D136" s="50">
        <v>56</v>
      </c>
      <c r="E136" s="33"/>
      <c r="F136" s="34">
        <f>D136*E136</f>
        <v>0</v>
      </c>
      <c r="I136" s="41"/>
      <c r="J136" s="41"/>
      <c r="K136" s="41"/>
      <c r="IV136" s="42"/>
    </row>
    <row r="137" spans="1:256" s="7" customFormat="1" ht="15" outlineLevel="1">
      <c r="A137" s="71"/>
      <c r="B137" s="49" t="s">
        <v>186</v>
      </c>
      <c r="C137" s="36" t="s">
        <v>26</v>
      </c>
      <c r="D137" s="50">
        <v>80</v>
      </c>
      <c r="E137" s="33"/>
      <c r="F137" s="34">
        <f>D137*E137</f>
        <v>0</v>
      </c>
      <c r="I137" s="41"/>
      <c r="J137" s="41"/>
      <c r="K137" s="41"/>
      <c r="IV137" s="42"/>
    </row>
    <row r="138" spans="1:256" s="7" customFormat="1" ht="15" outlineLevel="1">
      <c r="A138" s="24" t="s">
        <v>187</v>
      </c>
      <c r="B138" s="25" t="s">
        <v>188</v>
      </c>
      <c r="C138" s="46"/>
      <c r="D138" s="27"/>
      <c r="E138" s="27"/>
      <c r="F138" s="28">
        <f>F139</f>
        <v>0</v>
      </c>
      <c r="I138" s="41"/>
      <c r="J138" s="41"/>
      <c r="K138" s="41"/>
      <c r="IV138" s="42"/>
    </row>
    <row r="139" spans="1:256" s="7" customFormat="1" ht="15.75" outlineLevel="1">
      <c r="A139" s="58"/>
      <c r="B139" s="59" t="s">
        <v>189</v>
      </c>
      <c r="C139" s="60"/>
      <c r="D139" s="61"/>
      <c r="E139" s="62"/>
      <c r="F139" s="63">
        <f>SUM(F140,F141)</f>
        <v>0</v>
      </c>
      <c r="I139" s="41"/>
      <c r="J139" s="41"/>
      <c r="K139" s="41"/>
      <c r="IV139" s="42"/>
    </row>
    <row r="140" spans="1:256" s="7" customFormat="1" ht="26.25" outlineLevel="1">
      <c r="A140" s="64"/>
      <c r="B140" s="49" t="s">
        <v>190</v>
      </c>
      <c r="C140" s="36" t="s">
        <v>171</v>
      </c>
      <c r="D140" s="50">
        <v>12</v>
      </c>
      <c r="E140" s="33"/>
      <c r="F140" s="34">
        <f>D140*E140</f>
        <v>0</v>
      </c>
      <c r="I140" s="41"/>
      <c r="J140" s="41"/>
      <c r="K140" s="41"/>
      <c r="IV140" s="42"/>
    </row>
    <row r="141" spans="1:256" s="7" customFormat="1" ht="26.25" outlineLevel="1">
      <c r="A141" s="64"/>
      <c r="B141" s="49" t="s">
        <v>191</v>
      </c>
      <c r="C141" s="36" t="s">
        <v>171</v>
      </c>
      <c r="D141" s="50">
        <v>12</v>
      </c>
      <c r="E141" s="33"/>
      <c r="F141" s="34">
        <f>D141*E141</f>
        <v>0</v>
      </c>
      <c r="I141" s="41"/>
      <c r="J141" s="41"/>
      <c r="K141" s="41"/>
      <c r="IV141" s="42"/>
    </row>
    <row r="142" spans="1:256" s="7" customFormat="1" ht="15.75" outlineLevel="1">
      <c r="A142" s="18" t="s">
        <v>192</v>
      </c>
      <c r="B142" s="19" t="s">
        <v>193</v>
      </c>
      <c r="C142" s="20"/>
      <c r="D142" s="21"/>
      <c r="E142" s="22"/>
      <c r="F142" s="23">
        <f>F143+F175+F208+F236</f>
        <v>0</v>
      </c>
      <c r="I142" s="41"/>
      <c r="J142" s="41"/>
      <c r="K142" s="41"/>
      <c r="IV142" s="42"/>
    </row>
    <row r="143" spans="1:256" s="7" customFormat="1" ht="15" outlineLevel="1">
      <c r="A143" s="24" t="s">
        <v>194</v>
      </c>
      <c r="B143" s="25" t="s">
        <v>195</v>
      </c>
      <c r="C143" s="46"/>
      <c r="D143" s="27"/>
      <c r="E143" s="27"/>
      <c r="F143" s="28">
        <f>F144</f>
        <v>0</v>
      </c>
      <c r="I143" s="41"/>
      <c r="J143" s="41"/>
      <c r="K143" s="41"/>
      <c r="IV143" s="42"/>
    </row>
    <row r="144" spans="1:256" s="7" customFormat="1" ht="15.75" outlineLevel="1">
      <c r="A144" s="58"/>
      <c r="B144" s="59" t="s">
        <v>196</v>
      </c>
      <c r="C144" s="60"/>
      <c r="D144" s="61"/>
      <c r="E144" s="62"/>
      <c r="F144" s="63">
        <f>F145+F159+F169</f>
        <v>0</v>
      </c>
      <c r="I144" s="41"/>
      <c r="J144" s="41"/>
      <c r="K144" s="41"/>
      <c r="IV144" s="42"/>
    </row>
    <row r="145" spans="1:256" s="7" customFormat="1" ht="15" outlineLevel="1">
      <c r="A145" s="70"/>
      <c r="B145" s="65" t="s">
        <v>197</v>
      </c>
      <c r="C145" s="66" t="s">
        <v>21</v>
      </c>
      <c r="D145" s="67">
        <f>SUM(D146:D158)</f>
        <v>261</v>
      </c>
      <c r="E145" s="68">
        <f>F145/D145</f>
        <v>0</v>
      </c>
      <c r="F145" s="69">
        <f>SUM(F146:F158)</f>
        <v>0</v>
      </c>
      <c r="I145" s="41"/>
      <c r="J145" s="41"/>
      <c r="K145" s="41"/>
      <c r="IV145" s="42"/>
    </row>
    <row r="146" spans="1:256" s="7" customFormat="1" ht="39" outlineLevel="1">
      <c r="A146" s="70"/>
      <c r="B146" s="49" t="s">
        <v>198</v>
      </c>
      <c r="C146" s="36" t="s">
        <v>21</v>
      </c>
      <c r="D146" s="50">
        <v>60</v>
      </c>
      <c r="E146" s="33"/>
      <c r="F146" s="34">
        <f aca="true" t="shared" si="6" ref="F146:F158">D146*E146</f>
        <v>0</v>
      </c>
      <c r="I146" s="41"/>
      <c r="J146" s="41"/>
      <c r="K146" s="41"/>
      <c r="IV146" s="42"/>
    </row>
    <row r="147" spans="1:256" s="7" customFormat="1" ht="26.25" outlineLevel="1">
      <c r="A147" s="70"/>
      <c r="B147" s="49" t="s">
        <v>199</v>
      </c>
      <c r="C147" s="36" t="s">
        <v>21</v>
      </c>
      <c r="D147" s="50">
        <v>4</v>
      </c>
      <c r="E147" s="33"/>
      <c r="F147" s="34">
        <f t="shared" si="6"/>
        <v>0</v>
      </c>
      <c r="I147" s="41"/>
      <c r="J147" s="41"/>
      <c r="K147" s="41"/>
      <c r="IV147" s="42"/>
    </row>
    <row r="148" spans="1:256" s="7" customFormat="1" ht="15" outlineLevel="1">
      <c r="A148" s="70"/>
      <c r="B148" s="49" t="s">
        <v>200</v>
      </c>
      <c r="C148" s="36" t="s">
        <v>21</v>
      </c>
      <c r="D148" s="50">
        <v>64</v>
      </c>
      <c r="E148" s="33"/>
      <c r="F148" s="34">
        <f t="shared" si="6"/>
        <v>0</v>
      </c>
      <c r="I148" s="41"/>
      <c r="J148" s="41"/>
      <c r="K148" s="41"/>
      <c r="IV148" s="42"/>
    </row>
    <row r="149" spans="1:256" s="7" customFormat="1" ht="15" outlineLevel="1">
      <c r="A149" s="70"/>
      <c r="B149" s="49" t="s">
        <v>201</v>
      </c>
      <c r="C149" s="36" t="s">
        <v>21</v>
      </c>
      <c r="D149" s="50">
        <v>2</v>
      </c>
      <c r="E149" s="33"/>
      <c r="F149" s="34">
        <f t="shared" si="6"/>
        <v>0</v>
      </c>
      <c r="I149" s="41"/>
      <c r="J149" s="41"/>
      <c r="K149" s="41"/>
      <c r="IV149" s="42"/>
    </row>
    <row r="150" spans="1:256" s="7" customFormat="1" ht="15" outlineLevel="1">
      <c r="A150" s="70"/>
      <c r="B150" s="49" t="s">
        <v>165</v>
      </c>
      <c r="C150" s="36" t="s">
        <v>21</v>
      </c>
      <c r="D150" s="50">
        <v>1</v>
      </c>
      <c r="E150" s="33"/>
      <c r="F150" s="34">
        <f t="shared" si="6"/>
        <v>0</v>
      </c>
      <c r="I150" s="41"/>
      <c r="J150" s="41"/>
      <c r="K150" s="41"/>
      <c r="IV150" s="42"/>
    </row>
    <row r="151" spans="1:256" s="7" customFormat="1" ht="15" outlineLevel="1">
      <c r="A151" s="70"/>
      <c r="B151" s="49" t="s">
        <v>167</v>
      </c>
      <c r="C151" s="36" t="s">
        <v>21</v>
      </c>
      <c r="D151" s="50">
        <v>12</v>
      </c>
      <c r="E151" s="33"/>
      <c r="F151" s="34">
        <f t="shared" si="6"/>
        <v>0</v>
      </c>
      <c r="I151" s="41"/>
      <c r="J151" s="41"/>
      <c r="K151" s="41"/>
      <c r="IV151" s="42"/>
    </row>
    <row r="152" spans="1:256" s="7" customFormat="1" ht="15" outlineLevel="1">
      <c r="A152" s="70"/>
      <c r="B152" s="49" t="s">
        <v>202</v>
      </c>
      <c r="C152" s="36" t="s">
        <v>21</v>
      </c>
      <c r="D152" s="50">
        <v>60</v>
      </c>
      <c r="E152" s="33"/>
      <c r="F152" s="34">
        <f t="shared" si="6"/>
        <v>0</v>
      </c>
      <c r="I152" s="41"/>
      <c r="J152" s="41"/>
      <c r="K152" s="41"/>
      <c r="IV152" s="42"/>
    </row>
    <row r="153" spans="1:256" s="7" customFormat="1" ht="15" outlineLevel="1">
      <c r="A153" s="70"/>
      <c r="B153" s="49" t="s">
        <v>203</v>
      </c>
      <c r="C153" s="36" t="s">
        <v>21</v>
      </c>
      <c r="D153" s="50">
        <v>30</v>
      </c>
      <c r="E153" s="33"/>
      <c r="F153" s="34">
        <f t="shared" si="6"/>
        <v>0</v>
      </c>
      <c r="I153" s="41"/>
      <c r="J153" s="41"/>
      <c r="K153" s="41"/>
      <c r="IV153" s="42"/>
    </row>
    <row r="154" spans="1:256" s="7" customFormat="1" ht="15" outlineLevel="1">
      <c r="A154" s="70"/>
      <c r="B154" s="49" t="s">
        <v>204</v>
      </c>
      <c r="C154" s="36" t="s">
        <v>21</v>
      </c>
      <c r="D154" s="50">
        <v>22</v>
      </c>
      <c r="E154" s="33"/>
      <c r="F154" s="34">
        <f t="shared" si="6"/>
        <v>0</v>
      </c>
      <c r="I154" s="41"/>
      <c r="J154" s="41"/>
      <c r="K154" s="41"/>
      <c r="IV154" s="42"/>
    </row>
    <row r="155" spans="1:256" s="7" customFormat="1" ht="26.25" outlineLevel="1">
      <c r="A155" s="70"/>
      <c r="B155" s="49" t="s">
        <v>205</v>
      </c>
      <c r="C155" s="36" t="s">
        <v>21</v>
      </c>
      <c r="D155" s="50">
        <v>2</v>
      </c>
      <c r="E155" s="33"/>
      <c r="F155" s="34">
        <f t="shared" si="6"/>
        <v>0</v>
      </c>
      <c r="I155" s="41"/>
      <c r="J155" s="41"/>
      <c r="K155" s="41"/>
      <c r="IV155" s="42"/>
    </row>
    <row r="156" spans="1:256" s="7" customFormat="1" ht="26.25" outlineLevel="1">
      <c r="A156" s="70"/>
      <c r="B156" s="49" t="s">
        <v>206</v>
      </c>
      <c r="C156" s="36" t="s">
        <v>21</v>
      </c>
      <c r="D156" s="50">
        <v>1</v>
      </c>
      <c r="E156" s="33"/>
      <c r="F156" s="34">
        <f t="shared" si="6"/>
        <v>0</v>
      </c>
      <c r="I156" s="41"/>
      <c r="J156" s="41"/>
      <c r="K156" s="41"/>
      <c r="IV156" s="42"/>
    </row>
    <row r="157" spans="1:256" s="7" customFormat="1" ht="26.25" outlineLevel="1">
      <c r="A157" s="70"/>
      <c r="B157" s="49" t="s">
        <v>207</v>
      </c>
      <c r="C157" s="36" t="s">
        <v>21</v>
      </c>
      <c r="D157" s="50">
        <v>1</v>
      </c>
      <c r="E157" s="33"/>
      <c r="F157" s="34">
        <f t="shared" si="6"/>
        <v>0</v>
      </c>
      <c r="I157" s="41"/>
      <c r="J157" s="41"/>
      <c r="K157" s="41"/>
      <c r="IV157" s="42"/>
    </row>
    <row r="158" spans="1:256" s="7" customFormat="1" ht="26.25" outlineLevel="1">
      <c r="A158" s="70"/>
      <c r="B158" s="49" t="s">
        <v>208</v>
      </c>
      <c r="C158" s="36" t="s">
        <v>21</v>
      </c>
      <c r="D158" s="50">
        <v>2</v>
      </c>
      <c r="E158" s="33"/>
      <c r="F158" s="34">
        <f t="shared" si="6"/>
        <v>0</v>
      </c>
      <c r="I158" s="41"/>
      <c r="J158" s="41"/>
      <c r="K158" s="41"/>
      <c r="IV158" s="42"/>
    </row>
    <row r="159" spans="1:256" s="7" customFormat="1" ht="15" outlineLevel="1">
      <c r="A159" s="70"/>
      <c r="B159" s="65" t="s">
        <v>209</v>
      </c>
      <c r="C159" s="66" t="s">
        <v>26</v>
      </c>
      <c r="D159" s="67">
        <f>SUM(D160:D168)</f>
        <v>1180</v>
      </c>
      <c r="E159" s="68">
        <f>F159/D159</f>
        <v>0</v>
      </c>
      <c r="F159" s="69">
        <f>SUM(F160:F168)</f>
        <v>0</v>
      </c>
      <c r="I159" s="41"/>
      <c r="J159" s="41"/>
      <c r="K159" s="41"/>
      <c r="IV159" s="42"/>
    </row>
    <row r="160" spans="1:256" s="7" customFormat="1" ht="15" outlineLevel="1">
      <c r="A160" s="70"/>
      <c r="B160" s="49" t="s">
        <v>210</v>
      </c>
      <c r="C160" s="36" t="s">
        <v>26</v>
      </c>
      <c r="D160" s="50">
        <v>24</v>
      </c>
      <c r="E160" s="33"/>
      <c r="F160" s="34">
        <f aca="true" t="shared" si="7" ref="F160:F168">D160*E160</f>
        <v>0</v>
      </c>
      <c r="I160" s="41"/>
      <c r="J160" s="41"/>
      <c r="K160" s="41"/>
      <c r="IV160" s="42"/>
    </row>
    <row r="161" spans="1:256" s="7" customFormat="1" ht="15" outlineLevel="1">
      <c r="A161" s="70"/>
      <c r="B161" s="49" t="s">
        <v>211</v>
      </c>
      <c r="C161" s="36" t="s">
        <v>26</v>
      </c>
      <c r="D161" s="50">
        <v>30</v>
      </c>
      <c r="E161" s="33"/>
      <c r="F161" s="34">
        <f t="shared" si="7"/>
        <v>0</v>
      </c>
      <c r="I161" s="41"/>
      <c r="J161" s="41"/>
      <c r="K161" s="41"/>
      <c r="IV161" s="42"/>
    </row>
    <row r="162" spans="1:256" s="7" customFormat="1" ht="15" outlineLevel="1">
      <c r="A162" s="70"/>
      <c r="B162" s="49" t="s">
        <v>212</v>
      </c>
      <c r="C162" s="36" t="s">
        <v>26</v>
      </c>
      <c r="D162" s="50">
        <v>120</v>
      </c>
      <c r="E162" s="33"/>
      <c r="F162" s="34">
        <f t="shared" si="7"/>
        <v>0</v>
      </c>
      <c r="I162" s="41"/>
      <c r="J162" s="41"/>
      <c r="K162" s="41"/>
      <c r="IV162" s="42"/>
    </row>
    <row r="163" spans="1:256" s="7" customFormat="1" ht="15" outlineLevel="1">
      <c r="A163" s="70"/>
      <c r="B163" s="49" t="s">
        <v>213</v>
      </c>
      <c r="C163" s="36" t="s">
        <v>26</v>
      </c>
      <c r="D163" s="50">
        <v>120</v>
      </c>
      <c r="E163" s="33"/>
      <c r="F163" s="34">
        <f t="shared" si="7"/>
        <v>0</v>
      </c>
      <c r="I163" s="41"/>
      <c r="J163" s="41"/>
      <c r="K163" s="41"/>
      <c r="IV163" s="42"/>
    </row>
    <row r="164" spans="1:256" s="7" customFormat="1" ht="15" outlineLevel="1">
      <c r="A164" s="70"/>
      <c r="B164" s="49" t="s">
        <v>214</v>
      </c>
      <c r="C164" s="36" t="s">
        <v>26</v>
      </c>
      <c r="D164" s="50">
        <v>24</v>
      </c>
      <c r="E164" s="33"/>
      <c r="F164" s="34">
        <f t="shared" si="7"/>
        <v>0</v>
      </c>
      <c r="I164" s="41"/>
      <c r="J164" s="41"/>
      <c r="K164" s="41"/>
      <c r="IV164" s="42"/>
    </row>
    <row r="165" spans="1:256" s="7" customFormat="1" ht="15" outlineLevel="1">
      <c r="A165" s="70"/>
      <c r="B165" s="49" t="s">
        <v>215</v>
      </c>
      <c r="C165" s="36" t="s">
        <v>26</v>
      </c>
      <c r="D165" s="50">
        <v>12</v>
      </c>
      <c r="E165" s="33"/>
      <c r="F165" s="34">
        <f t="shared" si="7"/>
        <v>0</v>
      </c>
      <c r="I165" s="41"/>
      <c r="J165" s="41"/>
      <c r="K165" s="41"/>
      <c r="IV165" s="42"/>
    </row>
    <row r="166" spans="1:256" s="7" customFormat="1" ht="15" outlineLevel="1">
      <c r="A166" s="70"/>
      <c r="B166" s="49" t="s">
        <v>216</v>
      </c>
      <c r="C166" s="36" t="s">
        <v>26</v>
      </c>
      <c r="D166" s="50">
        <v>200</v>
      </c>
      <c r="E166" s="33"/>
      <c r="F166" s="34">
        <f t="shared" si="7"/>
        <v>0</v>
      </c>
      <c r="I166" s="41"/>
      <c r="J166" s="41"/>
      <c r="K166" s="41"/>
      <c r="IV166" s="42"/>
    </row>
    <row r="167" spans="1:256" s="7" customFormat="1" ht="15" outlineLevel="1">
      <c r="A167" s="70"/>
      <c r="B167" s="49" t="s">
        <v>217</v>
      </c>
      <c r="C167" s="36" t="s">
        <v>26</v>
      </c>
      <c r="D167" s="50">
        <v>270</v>
      </c>
      <c r="E167" s="33"/>
      <c r="F167" s="34">
        <f t="shared" si="7"/>
        <v>0</v>
      </c>
      <c r="I167" s="41"/>
      <c r="J167" s="41"/>
      <c r="K167" s="41"/>
      <c r="IV167" s="42"/>
    </row>
    <row r="168" spans="1:256" s="7" customFormat="1" ht="15" outlineLevel="1">
      <c r="A168" s="70"/>
      <c r="B168" s="49" t="s">
        <v>218</v>
      </c>
      <c r="C168" s="36" t="s">
        <v>26</v>
      </c>
      <c r="D168" s="50">
        <v>380</v>
      </c>
      <c r="E168" s="33"/>
      <c r="F168" s="34">
        <f t="shared" si="7"/>
        <v>0</v>
      </c>
      <c r="I168" s="41"/>
      <c r="J168" s="41"/>
      <c r="K168" s="41"/>
      <c r="IV168" s="42"/>
    </row>
    <row r="169" spans="1:256" s="7" customFormat="1" ht="15" outlineLevel="1">
      <c r="A169" s="71"/>
      <c r="B169" s="65" t="s">
        <v>219</v>
      </c>
      <c r="C169" s="66" t="s">
        <v>26</v>
      </c>
      <c r="D169" s="67">
        <f>SUM(D170:D174)</f>
        <v>318</v>
      </c>
      <c r="E169" s="68">
        <f>F169/D169</f>
        <v>0</v>
      </c>
      <c r="F169" s="69">
        <f>SUM(F170:F174)</f>
        <v>0</v>
      </c>
      <c r="I169" s="41"/>
      <c r="J169" s="41"/>
      <c r="K169" s="41"/>
      <c r="IV169" s="42"/>
    </row>
    <row r="170" spans="1:256" s="7" customFormat="1" ht="15" outlineLevel="1">
      <c r="A170" s="71"/>
      <c r="B170" s="49" t="s">
        <v>220</v>
      </c>
      <c r="C170" s="36" t="s">
        <v>26</v>
      </c>
      <c r="D170" s="50">
        <f>D160</f>
        <v>24</v>
      </c>
      <c r="E170" s="33"/>
      <c r="F170" s="34">
        <f>D170*E170</f>
        <v>0</v>
      </c>
      <c r="I170" s="41"/>
      <c r="J170" s="41"/>
      <c r="K170" s="41"/>
      <c r="IV170" s="42"/>
    </row>
    <row r="171" spans="1:256" s="7" customFormat="1" ht="15" outlineLevel="1">
      <c r="A171" s="71"/>
      <c r="B171" s="49" t="s">
        <v>221</v>
      </c>
      <c r="C171" s="36" t="s">
        <v>26</v>
      </c>
      <c r="D171" s="50">
        <f>D161</f>
        <v>30</v>
      </c>
      <c r="E171" s="33"/>
      <c r="F171" s="34">
        <f>D171*E171</f>
        <v>0</v>
      </c>
      <c r="I171" s="41"/>
      <c r="J171" s="41"/>
      <c r="K171" s="41"/>
      <c r="IV171" s="42"/>
    </row>
    <row r="172" spans="1:256" s="7" customFormat="1" ht="15" outlineLevel="1">
      <c r="A172" s="71"/>
      <c r="B172" s="49" t="s">
        <v>222</v>
      </c>
      <c r="C172" s="36" t="s">
        <v>26</v>
      </c>
      <c r="D172" s="50">
        <f>D162</f>
        <v>120</v>
      </c>
      <c r="E172" s="33"/>
      <c r="F172" s="34">
        <f>D172*E172</f>
        <v>0</v>
      </c>
      <c r="I172" s="41"/>
      <c r="J172" s="41"/>
      <c r="K172" s="41"/>
      <c r="IV172" s="42"/>
    </row>
    <row r="173" spans="1:256" s="7" customFormat="1" ht="15" outlineLevel="1">
      <c r="A173" s="71"/>
      <c r="B173" s="49" t="s">
        <v>223</v>
      </c>
      <c r="C173" s="36" t="s">
        <v>26</v>
      </c>
      <c r="D173" s="50">
        <f>D163</f>
        <v>120</v>
      </c>
      <c r="E173" s="33"/>
      <c r="F173" s="34">
        <f>D173*E173</f>
        <v>0</v>
      </c>
      <c r="I173" s="41"/>
      <c r="J173" s="41"/>
      <c r="K173" s="41"/>
      <c r="IV173" s="42"/>
    </row>
    <row r="174" spans="1:256" s="7" customFormat="1" ht="15" outlineLevel="1">
      <c r="A174" s="71"/>
      <c r="B174" s="49" t="s">
        <v>224</v>
      </c>
      <c r="C174" s="36" t="s">
        <v>26</v>
      </c>
      <c r="D174" s="50">
        <f>D164</f>
        <v>24</v>
      </c>
      <c r="E174" s="33"/>
      <c r="F174" s="34">
        <f>D174*E174</f>
        <v>0</v>
      </c>
      <c r="I174" s="41"/>
      <c r="J174" s="41"/>
      <c r="K174" s="41"/>
      <c r="IV174" s="42"/>
    </row>
    <row r="175" spans="1:256" s="7" customFormat="1" ht="30" outlineLevel="1">
      <c r="A175" s="24" t="s">
        <v>225</v>
      </c>
      <c r="B175" s="25" t="s">
        <v>226</v>
      </c>
      <c r="C175" s="46"/>
      <c r="D175" s="27"/>
      <c r="E175" s="27"/>
      <c r="F175" s="28">
        <f>SUM(F177:F203)</f>
        <v>0</v>
      </c>
      <c r="I175" s="41"/>
      <c r="J175" s="41"/>
      <c r="K175" s="41"/>
      <c r="IV175" s="42"/>
    </row>
    <row r="176" spans="1:256" s="7" customFormat="1" ht="15.75" outlineLevel="1">
      <c r="A176" s="58"/>
      <c r="B176" s="59" t="s">
        <v>227</v>
      </c>
      <c r="C176" s="60"/>
      <c r="D176" s="72"/>
      <c r="E176" s="73"/>
      <c r="F176" s="63">
        <f>F177+F186+F203</f>
        <v>0</v>
      </c>
      <c r="I176" s="41"/>
      <c r="J176" s="41"/>
      <c r="K176" s="41"/>
      <c r="IV176" s="42"/>
    </row>
    <row r="177" spans="1:256" s="7" customFormat="1" ht="15.75" outlineLevel="1">
      <c r="A177" s="74"/>
      <c r="B177" s="75" t="s">
        <v>228</v>
      </c>
      <c r="C177" s="36" t="s">
        <v>21</v>
      </c>
      <c r="D177" s="34">
        <f>SUM(D178:D185)</f>
        <v>20</v>
      </c>
      <c r="E177" s="33"/>
      <c r="F177" s="34">
        <f>SUM(F178:F185)</f>
        <v>0</v>
      </c>
      <c r="I177" s="41"/>
      <c r="J177" s="41"/>
      <c r="K177" s="41"/>
      <c r="IV177" s="42"/>
    </row>
    <row r="178" spans="1:256" s="7" customFormat="1" ht="15.75" outlineLevel="1">
      <c r="A178" s="74"/>
      <c r="B178" s="49" t="s">
        <v>229</v>
      </c>
      <c r="C178" s="36" t="s">
        <v>21</v>
      </c>
      <c r="D178" s="50">
        <v>2</v>
      </c>
      <c r="E178" s="33"/>
      <c r="F178" s="34">
        <f aca="true" t="shared" si="8" ref="F178:F185">D178*E178</f>
        <v>0</v>
      </c>
      <c r="I178" s="41"/>
      <c r="J178" s="41"/>
      <c r="K178" s="41"/>
      <c r="IV178" s="42"/>
    </row>
    <row r="179" spans="1:256" s="7" customFormat="1" ht="15.75" outlineLevel="1">
      <c r="A179" s="74"/>
      <c r="B179" s="49" t="s">
        <v>230</v>
      </c>
      <c r="C179" s="36" t="s">
        <v>21</v>
      </c>
      <c r="D179" s="50">
        <v>2</v>
      </c>
      <c r="E179" s="33"/>
      <c r="F179" s="34">
        <f t="shared" si="8"/>
        <v>0</v>
      </c>
      <c r="I179" s="41"/>
      <c r="J179" s="41"/>
      <c r="K179" s="41"/>
      <c r="IV179" s="42"/>
    </row>
    <row r="180" spans="1:256" s="7" customFormat="1" ht="15.75" outlineLevel="1">
      <c r="A180" s="74"/>
      <c r="B180" s="49" t="s">
        <v>231</v>
      </c>
      <c r="C180" s="36" t="s">
        <v>21</v>
      </c>
      <c r="D180" s="50">
        <v>4</v>
      </c>
      <c r="E180" s="33"/>
      <c r="F180" s="34">
        <f t="shared" si="8"/>
        <v>0</v>
      </c>
      <c r="I180" s="41"/>
      <c r="J180" s="41"/>
      <c r="K180" s="41"/>
      <c r="IV180" s="42"/>
    </row>
    <row r="181" spans="1:256" s="7" customFormat="1" ht="15.75" outlineLevel="1">
      <c r="A181" s="74"/>
      <c r="B181" s="49" t="s">
        <v>232</v>
      </c>
      <c r="C181" s="36" t="s">
        <v>21</v>
      </c>
      <c r="D181" s="50">
        <v>3</v>
      </c>
      <c r="E181" s="33"/>
      <c r="F181" s="34">
        <f t="shared" si="8"/>
        <v>0</v>
      </c>
      <c r="I181" s="41"/>
      <c r="J181" s="41"/>
      <c r="K181" s="41"/>
      <c r="IV181" s="42"/>
    </row>
    <row r="182" spans="1:256" s="7" customFormat="1" ht="15.75" outlineLevel="1">
      <c r="A182" s="74"/>
      <c r="B182" s="49" t="s">
        <v>233</v>
      </c>
      <c r="C182" s="36" t="s">
        <v>21</v>
      </c>
      <c r="D182" s="50">
        <v>3</v>
      </c>
      <c r="E182" s="33"/>
      <c r="F182" s="34">
        <f t="shared" si="8"/>
        <v>0</v>
      </c>
      <c r="I182" s="41"/>
      <c r="J182" s="41"/>
      <c r="K182" s="41"/>
      <c r="IV182" s="42"/>
    </row>
    <row r="183" spans="1:256" s="7" customFormat="1" ht="15.75" outlineLevel="1">
      <c r="A183" s="74"/>
      <c r="B183" s="49" t="s">
        <v>234</v>
      </c>
      <c r="C183" s="36" t="s">
        <v>21</v>
      </c>
      <c r="D183" s="50">
        <v>1</v>
      </c>
      <c r="E183" s="33"/>
      <c r="F183" s="34">
        <f t="shared" si="8"/>
        <v>0</v>
      </c>
      <c r="I183" s="41"/>
      <c r="J183" s="41"/>
      <c r="K183" s="41"/>
      <c r="IV183" s="42"/>
    </row>
    <row r="184" spans="1:256" s="7" customFormat="1" ht="15.75" outlineLevel="1">
      <c r="A184" s="74"/>
      <c r="B184" s="49" t="s">
        <v>235</v>
      </c>
      <c r="C184" s="36" t="s">
        <v>21</v>
      </c>
      <c r="D184" s="50">
        <v>1</v>
      </c>
      <c r="E184" s="33"/>
      <c r="F184" s="34">
        <f t="shared" si="8"/>
        <v>0</v>
      </c>
      <c r="I184" s="41"/>
      <c r="J184" s="41"/>
      <c r="K184" s="41"/>
      <c r="IV184" s="42"/>
    </row>
    <row r="185" spans="1:256" s="7" customFormat="1" ht="15.75" outlineLevel="1">
      <c r="A185" s="74"/>
      <c r="B185" s="49" t="s">
        <v>236</v>
      </c>
      <c r="C185" s="36" t="s">
        <v>21</v>
      </c>
      <c r="D185" s="50">
        <v>4</v>
      </c>
      <c r="E185" s="33"/>
      <c r="F185" s="34">
        <f t="shared" si="8"/>
        <v>0</v>
      </c>
      <c r="I185" s="41"/>
      <c r="J185" s="41"/>
      <c r="K185" s="41"/>
      <c r="IV185" s="42"/>
    </row>
    <row r="186" spans="1:256" s="7" customFormat="1" ht="15.75" outlineLevel="1">
      <c r="A186" s="74"/>
      <c r="B186" s="75" t="s">
        <v>237</v>
      </c>
      <c r="C186" s="36" t="s">
        <v>21</v>
      </c>
      <c r="D186" s="34">
        <f>SUM(D187:D193)</f>
        <v>18</v>
      </c>
      <c r="E186" s="33"/>
      <c r="F186" s="34">
        <f>SUM(F187:F193)</f>
        <v>0</v>
      </c>
      <c r="I186" s="41"/>
      <c r="J186" s="41"/>
      <c r="K186" s="41"/>
      <c r="IV186" s="42"/>
    </row>
    <row r="187" spans="1:256" s="7" customFormat="1" ht="15.75" outlineLevel="1">
      <c r="A187" s="74"/>
      <c r="B187" s="49" t="s">
        <v>232</v>
      </c>
      <c r="C187" s="36" t="s">
        <v>21</v>
      </c>
      <c r="D187" s="50">
        <v>1</v>
      </c>
      <c r="E187" s="33"/>
      <c r="F187" s="34">
        <f aca="true" t="shared" si="9" ref="F187:F193">D187*E187</f>
        <v>0</v>
      </c>
      <c r="I187" s="41"/>
      <c r="J187" s="41"/>
      <c r="K187" s="41"/>
      <c r="IV187" s="42"/>
    </row>
    <row r="188" spans="1:256" s="7" customFormat="1" ht="15.75" outlineLevel="1">
      <c r="A188" s="74"/>
      <c r="B188" s="49" t="s">
        <v>234</v>
      </c>
      <c r="C188" s="36" t="s">
        <v>21</v>
      </c>
      <c r="D188" s="50">
        <v>1</v>
      </c>
      <c r="E188" s="33"/>
      <c r="F188" s="34">
        <f t="shared" si="9"/>
        <v>0</v>
      </c>
      <c r="I188" s="41"/>
      <c r="J188" s="41"/>
      <c r="K188" s="41"/>
      <c r="IV188" s="42"/>
    </row>
    <row r="189" spans="1:256" s="7" customFormat="1" ht="15.75" outlineLevel="1">
      <c r="A189" s="74"/>
      <c r="B189" s="49" t="s">
        <v>238</v>
      </c>
      <c r="C189" s="36" t="s">
        <v>21</v>
      </c>
      <c r="D189" s="50">
        <v>3</v>
      </c>
      <c r="E189" s="33"/>
      <c r="F189" s="34">
        <f t="shared" si="9"/>
        <v>0</v>
      </c>
      <c r="I189" s="41"/>
      <c r="J189" s="41"/>
      <c r="K189" s="41"/>
      <c r="IV189" s="42"/>
    </row>
    <row r="190" spans="1:256" s="7" customFormat="1" ht="15.75" outlineLevel="1">
      <c r="A190" s="74"/>
      <c r="B190" s="49" t="s">
        <v>236</v>
      </c>
      <c r="C190" s="36" t="s">
        <v>21</v>
      </c>
      <c r="D190" s="50">
        <v>7</v>
      </c>
      <c r="E190" s="33"/>
      <c r="F190" s="34">
        <f t="shared" si="9"/>
        <v>0</v>
      </c>
      <c r="I190" s="41"/>
      <c r="J190" s="41"/>
      <c r="K190" s="41"/>
      <c r="IV190" s="42"/>
    </row>
    <row r="191" spans="1:256" s="7" customFormat="1" ht="15.75" outlineLevel="1">
      <c r="A191" s="74"/>
      <c r="B191" s="49" t="s">
        <v>239</v>
      </c>
      <c r="C191" s="36" t="s">
        <v>21</v>
      </c>
      <c r="D191" s="50">
        <v>1</v>
      </c>
      <c r="E191" s="33"/>
      <c r="F191" s="34">
        <f t="shared" si="9"/>
        <v>0</v>
      </c>
      <c r="I191" s="41"/>
      <c r="J191" s="41"/>
      <c r="K191" s="41"/>
      <c r="IV191" s="42"/>
    </row>
    <row r="192" spans="1:256" s="7" customFormat="1" ht="15.75" outlineLevel="1">
      <c r="A192" s="74"/>
      <c r="B192" s="49" t="s">
        <v>240</v>
      </c>
      <c r="C192" s="36" t="s">
        <v>21</v>
      </c>
      <c r="D192" s="50">
        <v>3</v>
      </c>
      <c r="E192" s="33"/>
      <c r="F192" s="34">
        <f t="shared" si="9"/>
        <v>0</v>
      </c>
      <c r="I192" s="41"/>
      <c r="J192" s="41"/>
      <c r="K192" s="41"/>
      <c r="IV192" s="42"/>
    </row>
    <row r="193" spans="1:256" s="7" customFormat="1" ht="15.75" outlineLevel="1">
      <c r="A193" s="74"/>
      <c r="B193" s="49" t="s">
        <v>241</v>
      </c>
      <c r="C193" s="36" t="s">
        <v>21</v>
      </c>
      <c r="D193" s="50">
        <v>2</v>
      </c>
      <c r="E193" s="33"/>
      <c r="F193" s="34">
        <f t="shared" si="9"/>
        <v>0</v>
      </c>
      <c r="I193" s="41"/>
      <c r="J193" s="41"/>
      <c r="K193" s="41"/>
      <c r="IV193" s="42"/>
    </row>
    <row r="194" spans="1:256" s="7" customFormat="1" ht="15.75" outlineLevel="1">
      <c r="A194" s="74"/>
      <c r="B194" s="75" t="s">
        <v>242</v>
      </c>
      <c r="C194" s="36" t="s">
        <v>21</v>
      </c>
      <c r="D194" s="34">
        <f>SUM(D195:D202)</f>
        <v>18</v>
      </c>
      <c r="E194" s="33"/>
      <c r="F194" s="34">
        <f>SUM(F195:F202)</f>
        <v>0</v>
      </c>
      <c r="I194" s="41"/>
      <c r="J194" s="41"/>
      <c r="K194" s="41"/>
      <c r="IV194" s="42"/>
    </row>
    <row r="195" spans="1:256" s="7" customFormat="1" ht="15.75" outlineLevel="1">
      <c r="A195" s="74"/>
      <c r="B195" s="49" t="s">
        <v>231</v>
      </c>
      <c r="C195" s="36" t="s">
        <v>21</v>
      </c>
      <c r="D195" s="50">
        <v>4</v>
      </c>
      <c r="E195" s="33"/>
      <c r="F195" s="34">
        <f aca="true" t="shared" si="10" ref="F195:F202">D195*E195</f>
        <v>0</v>
      </c>
      <c r="I195" s="41"/>
      <c r="J195" s="41"/>
      <c r="K195" s="41"/>
      <c r="IV195" s="42"/>
    </row>
    <row r="196" spans="1:256" s="7" customFormat="1" ht="15.75" outlineLevel="1">
      <c r="A196" s="74"/>
      <c r="B196" s="49" t="s">
        <v>232</v>
      </c>
      <c r="C196" s="36" t="s">
        <v>21</v>
      </c>
      <c r="D196" s="50">
        <v>1</v>
      </c>
      <c r="E196" s="33"/>
      <c r="F196" s="34">
        <f t="shared" si="10"/>
        <v>0</v>
      </c>
      <c r="I196" s="41"/>
      <c r="J196" s="41"/>
      <c r="K196" s="41"/>
      <c r="IV196" s="42"/>
    </row>
    <row r="197" spans="1:256" s="7" customFormat="1" ht="15.75" outlineLevel="1">
      <c r="A197" s="74"/>
      <c r="B197" s="49" t="s">
        <v>234</v>
      </c>
      <c r="C197" s="36" t="s">
        <v>21</v>
      </c>
      <c r="D197" s="50">
        <v>3</v>
      </c>
      <c r="E197" s="33"/>
      <c r="F197" s="34">
        <f t="shared" si="10"/>
        <v>0</v>
      </c>
      <c r="I197" s="41"/>
      <c r="J197" s="41"/>
      <c r="K197" s="41"/>
      <c r="IV197" s="42"/>
    </row>
    <row r="198" spans="1:256" s="7" customFormat="1" ht="15.75" outlineLevel="1">
      <c r="A198" s="74"/>
      <c r="B198" s="49" t="s">
        <v>238</v>
      </c>
      <c r="C198" s="36" t="s">
        <v>21</v>
      </c>
      <c r="D198" s="50">
        <v>1</v>
      </c>
      <c r="E198" s="33"/>
      <c r="F198" s="34">
        <f t="shared" si="10"/>
        <v>0</v>
      </c>
      <c r="I198" s="41"/>
      <c r="J198" s="41"/>
      <c r="K198" s="41"/>
      <c r="IV198" s="42"/>
    </row>
    <row r="199" spans="1:256" s="7" customFormat="1" ht="15.75" outlineLevel="1">
      <c r="A199" s="74"/>
      <c r="B199" s="49" t="s">
        <v>235</v>
      </c>
      <c r="C199" s="36" t="s">
        <v>21</v>
      </c>
      <c r="D199" s="50">
        <v>1</v>
      </c>
      <c r="E199" s="33"/>
      <c r="F199" s="34">
        <f t="shared" si="10"/>
        <v>0</v>
      </c>
      <c r="I199" s="41"/>
      <c r="J199" s="41"/>
      <c r="K199" s="41"/>
      <c r="IV199" s="42"/>
    </row>
    <row r="200" spans="1:256" s="7" customFormat="1" ht="15.75" outlineLevel="1">
      <c r="A200" s="74"/>
      <c r="B200" s="49" t="s">
        <v>236</v>
      </c>
      <c r="C200" s="36" t="s">
        <v>21</v>
      </c>
      <c r="D200" s="50">
        <v>3</v>
      </c>
      <c r="E200" s="33"/>
      <c r="F200" s="34">
        <f t="shared" si="10"/>
        <v>0</v>
      </c>
      <c r="I200" s="41"/>
      <c r="J200" s="41"/>
      <c r="K200" s="41"/>
      <c r="IV200" s="42"/>
    </row>
    <row r="201" spans="1:256" s="7" customFormat="1" ht="15.75" outlineLevel="1">
      <c r="A201" s="74"/>
      <c r="B201" s="49" t="s">
        <v>239</v>
      </c>
      <c r="C201" s="36" t="s">
        <v>21</v>
      </c>
      <c r="D201" s="50">
        <v>3</v>
      </c>
      <c r="E201" s="33"/>
      <c r="F201" s="34">
        <f t="shared" si="10"/>
        <v>0</v>
      </c>
      <c r="I201" s="41"/>
      <c r="J201" s="41"/>
      <c r="K201" s="41"/>
      <c r="IV201" s="42"/>
    </row>
    <row r="202" spans="1:256" s="7" customFormat="1" ht="15.75" outlineLevel="1">
      <c r="A202" s="74"/>
      <c r="B202" s="49" t="s">
        <v>243</v>
      </c>
      <c r="C202" s="36" t="s">
        <v>21</v>
      </c>
      <c r="D202" s="50">
        <v>2</v>
      </c>
      <c r="E202" s="33"/>
      <c r="F202" s="34">
        <f t="shared" si="10"/>
        <v>0</v>
      </c>
      <c r="I202" s="41"/>
      <c r="J202" s="41"/>
      <c r="K202" s="41"/>
      <c r="IV202" s="42"/>
    </row>
    <row r="203" spans="1:256" s="7" customFormat="1" ht="15.75" outlineLevel="1">
      <c r="A203" s="74"/>
      <c r="B203" s="75" t="s">
        <v>244</v>
      </c>
      <c r="C203" s="36" t="s">
        <v>21</v>
      </c>
      <c r="D203" s="34">
        <f>SUM(D204:D207)</f>
        <v>8</v>
      </c>
      <c r="E203" s="33"/>
      <c r="F203" s="34">
        <f>SUM(F204:F207)</f>
        <v>0</v>
      </c>
      <c r="I203" s="41"/>
      <c r="J203" s="41"/>
      <c r="K203" s="41"/>
      <c r="IV203" s="42"/>
    </row>
    <row r="204" spans="1:256" s="7" customFormat="1" ht="15.75" outlineLevel="1">
      <c r="A204" s="74"/>
      <c r="B204" s="49" t="s">
        <v>245</v>
      </c>
      <c r="C204" s="36" t="s">
        <v>21</v>
      </c>
      <c r="D204" s="50">
        <v>2</v>
      </c>
      <c r="E204" s="33"/>
      <c r="F204" s="34">
        <f>D204*E204</f>
        <v>0</v>
      </c>
      <c r="I204" s="41"/>
      <c r="J204" s="41"/>
      <c r="K204" s="41"/>
      <c r="IV204" s="42"/>
    </row>
    <row r="205" spans="1:256" s="7" customFormat="1" ht="15.75" outlineLevel="1">
      <c r="A205" s="74"/>
      <c r="B205" s="49" t="s">
        <v>230</v>
      </c>
      <c r="C205" s="36" t="s">
        <v>21</v>
      </c>
      <c r="D205" s="50">
        <v>4</v>
      </c>
      <c r="E205" s="33"/>
      <c r="F205" s="34">
        <f>D205*E205</f>
        <v>0</v>
      </c>
      <c r="I205" s="41"/>
      <c r="J205" s="41"/>
      <c r="K205" s="41"/>
      <c r="IV205" s="42"/>
    </row>
    <row r="206" spans="1:256" s="7" customFormat="1" ht="15.75" outlineLevel="1">
      <c r="A206" s="74"/>
      <c r="B206" s="49" t="s">
        <v>246</v>
      </c>
      <c r="C206" s="36" t="s">
        <v>21</v>
      </c>
      <c r="D206" s="50">
        <v>1</v>
      </c>
      <c r="E206" s="33"/>
      <c r="F206" s="34">
        <f>D206*E206</f>
        <v>0</v>
      </c>
      <c r="I206" s="41"/>
      <c r="J206" s="41"/>
      <c r="K206" s="41"/>
      <c r="IV206" s="42"/>
    </row>
    <row r="207" spans="1:256" s="7" customFormat="1" ht="15.75" outlineLevel="1">
      <c r="A207" s="74"/>
      <c r="B207" s="49" t="s">
        <v>247</v>
      </c>
      <c r="C207" s="36" t="s">
        <v>21</v>
      </c>
      <c r="D207" s="50">
        <v>1</v>
      </c>
      <c r="E207" s="33"/>
      <c r="F207" s="34">
        <f>D207*E207</f>
        <v>0</v>
      </c>
      <c r="I207" s="41"/>
      <c r="J207" s="41"/>
      <c r="K207" s="41"/>
      <c r="IV207" s="42"/>
    </row>
    <row r="208" spans="1:256" s="7" customFormat="1" ht="15" outlineLevel="1">
      <c r="A208" s="24" t="s">
        <v>248</v>
      </c>
      <c r="B208" s="25" t="s">
        <v>249</v>
      </c>
      <c r="C208" s="46"/>
      <c r="D208" s="27"/>
      <c r="E208" s="27"/>
      <c r="F208" s="28">
        <f>F209++F228+F233</f>
        <v>0</v>
      </c>
      <c r="I208" s="41"/>
      <c r="J208" s="41"/>
      <c r="K208" s="41"/>
      <c r="IV208" s="42"/>
    </row>
    <row r="209" spans="1:256" s="7" customFormat="1" ht="15.75" outlineLevel="1">
      <c r="A209" s="58"/>
      <c r="B209" s="59" t="s">
        <v>250</v>
      </c>
      <c r="C209" s="60"/>
      <c r="D209" s="61"/>
      <c r="E209" s="62"/>
      <c r="F209" s="63">
        <f>(SUM(F210:F215))</f>
        <v>0</v>
      </c>
      <c r="I209" s="41"/>
      <c r="J209" s="41"/>
      <c r="K209" s="41"/>
      <c r="IV209" s="42"/>
    </row>
    <row r="210" spans="1:256" s="7" customFormat="1" ht="51.75" outlineLevel="1">
      <c r="A210" s="70"/>
      <c r="B210" s="49" t="s">
        <v>251</v>
      </c>
      <c r="C210" s="36" t="s">
        <v>171</v>
      </c>
      <c r="D210" s="50">
        <v>1</v>
      </c>
      <c r="E210" s="33"/>
      <c r="F210" s="34">
        <f aca="true" t="shared" si="11" ref="F210:F227">D210*E210</f>
        <v>0</v>
      </c>
      <c r="I210" s="41"/>
      <c r="J210" s="41"/>
      <c r="K210" s="41"/>
      <c r="IV210" s="42"/>
    </row>
    <row r="211" spans="1:256" s="7" customFormat="1" ht="26.25" outlineLevel="1">
      <c r="A211" s="70"/>
      <c r="B211" s="49" t="s">
        <v>252</v>
      </c>
      <c r="C211" s="36" t="s">
        <v>171</v>
      </c>
      <c r="D211" s="50">
        <v>1</v>
      </c>
      <c r="E211" s="33"/>
      <c r="F211" s="34">
        <f t="shared" si="11"/>
        <v>0</v>
      </c>
      <c r="I211" s="41"/>
      <c r="J211" s="41"/>
      <c r="K211" s="41"/>
      <c r="IV211" s="42"/>
    </row>
    <row r="212" spans="1:256" s="7" customFormat="1" ht="26.25" outlineLevel="1">
      <c r="A212" s="70"/>
      <c r="B212" s="49" t="s">
        <v>253</v>
      </c>
      <c r="C212" s="36" t="s">
        <v>171</v>
      </c>
      <c r="D212" s="50">
        <v>1</v>
      </c>
      <c r="E212" s="33"/>
      <c r="F212" s="34">
        <f t="shared" si="11"/>
        <v>0</v>
      </c>
      <c r="I212" s="41"/>
      <c r="J212" s="41"/>
      <c r="K212" s="41"/>
      <c r="IV212" s="42"/>
    </row>
    <row r="213" spans="1:256" s="7" customFormat="1" ht="26.25" outlineLevel="1">
      <c r="A213" s="70"/>
      <c r="B213" s="49" t="s">
        <v>254</v>
      </c>
      <c r="C213" s="36" t="s">
        <v>171</v>
      </c>
      <c r="D213" s="50">
        <v>1</v>
      </c>
      <c r="E213" s="33"/>
      <c r="F213" s="34">
        <f t="shared" si="11"/>
        <v>0</v>
      </c>
      <c r="I213" s="41"/>
      <c r="J213" s="41"/>
      <c r="K213" s="41"/>
      <c r="IV213" s="42"/>
    </row>
    <row r="214" spans="1:256" s="7" customFormat="1" ht="26.25" outlineLevel="1">
      <c r="A214" s="70"/>
      <c r="B214" s="49" t="s">
        <v>255</v>
      </c>
      <c r="C214" s="36" t="s">
        <v>171</v>
      </c>
      <c r="D214" s="50">
        <v>1</v>
      </c>
      <c r="E214" s="33"/>
      <c r="F214" s="34">
        <f t="shared" si="11"/>
        <v>0</v>
      </c>
      <c r="I214" s="41"/>
      <c r="J214" s="41"/>
      <c r="K214" s="41"/>
      <c r="IV214" s="42"/>
    </row>
    <row r="215" spans="1:256" s="7" customFormat="1" ht="26.25" outlineLevel="1">
      <c r="A215" s="70"/>
      <c r="B215" s="49" t="s">
        <v>256</v>
      </c>
      <c r="C215" s="36" t="s">
        <v>171</v>
      </c>
      <c r="D215" s="50">
        <v>1</v>
      </c>
      <c r="E215" s="33"/>
      <c r="F215" s="34">
        <f t="shared" si="11"/>
        <v>0</v>
      </c>
      <c r="I215" s="41"/>
      <c r="J215" s="41"/>
      <c r="K215" s="41"/>
      <c r="IV215" s="42"/>
    </row>
    <row r="216" spans="1:256" s="7" customFormat="1" ht="15" outlineLevel="1">
      <c r="A216" s="70"/>
      <c r="B216" s="49" t="s">
        <v>201</v>
      </c>
      <c r="C216" s="36" t="s">
        <v>21</v>
      </c>
      <c r="D216" s="50">
        <v>2</v>
      </c>
      <c r="E216" s="33"/>
      <c r="F216" s="34">
        <f t="shared" si="11"/>
        <v>0</v>
      </c>
      <c r="I216" s="41"/>
      <c r="J216" s="41"/>
      <c r="K216" s="41"/>
      <c r="IV216" s="42"/>
    </row>
    <row r="217" spans="1:256" s="7" customFormat="1" ht="15" outlineLevel="1">
      <c r="A217" s="70"/>
      <c r="B217" s="49" t="s">
        <v>165</v>
      </c>
      <c r="C217" s="36" t="s">
        <v>21</v>
      </c>
      <c r="D217" s="50">
        <v>2</v>
      </c>
      <c r="E217" s="33"/>
      <c r="F217" s="34">
        <f t="shared" si="11"/>
        <v>0</v>
      </c>
      <c r="I217" s="41"/>
      <c r="J217" s="41"/>
      <c r="K217" s="41"/>
      <c r="IV217" s="42"/>
    </row>
    <row r="218" spans="1:256" s="7" customFormat="1" ht="15" outlineLevel="1">
      <c r="A218" s="70"/>
      <c r="B218" s="49" t="s">
        <v>202</v>
      </c>
      <c r="C218" s="36" t="s">
        <v>21</v>
      </c>
      <c r="D218" s="50">
        <v>7</v>
      </c>
      <c r="E218" s="33"/>
      <c r="F218" s="34">
        <f t="shared" si="11"/>
        <v>0</v>
      </c>
      <c r="I218" s="41"/>
      <c r="J218" s="41"/>
      <c r="K218" s="41"/>
      <c r="IV218" s="42"/>
    </row>
    <row r="219" spans="1:256" s="7" customFormat="1" ht="15" outlineLevel="1">
      <c r="A219" s="70"/>
      <c r="B219" s="49" t="s">
        <v>257</v>
      </c>
      <c r="C219" s="36" t="s">
        <v>21</v>
      </c>
      <c r="D219" s="50">
        <v>11</v>
      </c>
      <c r="E219" s="33"/>
      <c r="F219" s="34">
        <f t="shared" si="11"/>
        <v>0</v>
      </c>
      <c r="I219" s="41"/>
      <c r="J219" s="41"/>
      <c r="K219" s="41"/>
      <c r="IV219" s="42"/>
    </row>
    <row r="220" spans="1:256" s="7" customFormat="1" ht="15" outlineLevel="1">
      <c r="A220" s="70"/>
      <c r="B220" s="49" t="s">
        <v>258</v>
      </c>
      <c r="C220" s="36" t="s">
        <v>21</v>
      </c>
      <c r="D220" s="50">
        <v>1</v>
      </c>
      <c r="E220" s="33"/>
      <c r="F220" s="34">
        <f t="shared" si="11"/>
        <v>0</v>
      </c>
      <c r="I220" s="41"/>
      <c r="J220" s="41"/>
      <c r="K220" s="41"/>
      <c r="IV220" s="42"/>
    </row>
    <row r="221" spans="1:256" s="7" customFormat="1" ht="15" outlineLevel="1">
      <c r="A221" s="70"/>
      <c r="B221" s="49" t="s">
        <v>259</v>
      </c>
      <c r="C221" s="36" t="s">
        <v>21</v>
      </c>
      <c r="D221" s="50">
        <v>1</v>
      </c>
      <c r="E221" s="33"/>
      <c r="F221" s="34">
        <f t="shared" si="11"/>
        <v>0</v>
      </c>
      <c r="I221" s="41"/>
      <c r="J221" s="41"/>
      <c r="K221" s="41"/>
      <c r="IV221" s="42"/>
    </row>
    <row r="222" spans="1:256" s="7" customFormat="1" ht="15" outlineLevel="1">
      <c r="A222" s="70"/>
      <c r="B222" s="49" t="s">
        <v>260</v>
      </c>
      <c r="C222" s="36" t="s">
        <v>21</v>
      </c>
      <c r="D222" s="50">
        <v>1</v>
      </c>
      <c r="E222" s="33"/>
      <c r="F222" s="34">
        <f t="shared" si="11"/>
        <v>0</v>
      </c>
      <c r="I222" s="41"/>
      <c r="J222" s="41"/>
      <c r="K222" s="41"/>
      <c r="IV222" s="42"/>
    </row>
    <row r="223" spans="1:256" s="7" customFormat="1" ht="15" outlineLevel="1">
      <c r="A223" s="70"/>
      <c r="B223" s="49" t="s">
        <v>261</v>
      </c>
      <c r="C223" s="36" t="s">
        <v>21</v>
      </c>
      <c r="D223" s="50">
        <v>1</v>
      </c>
      <c r="E223" s="33"/>
      <c r="F223" s="34">
        <f t="shared" si="11"/>
        <v>0</v>
      </c>
      <c r="I223" s="41"/>
      <c r="J223" s="41"/>
      <c r="K223" s="41"/>
      <c r="IV223" s="42"/>
    </row>
    <row r="224" spans="1:256" s="7" customFormat="1" ht="15" outlineLevel="1">
      <c r="A224" s="70"/>
      <c r="B224" s="49" t="s">
        <v>262</v>
      </c>
      <c r="C224" s="36" t="s">
        <v>21</v>
      </c>
      <c r="D224" s="50">
        <v>1</v>
      </c>
      <c r="E224" s="33"/>
      <c r="F224" s="34">
        <f t="shared" si="11"/>
        <v>0</v>
      </c>
      <c r="I224" s="41"/>
      <c r="J224" s="41"/>
      <c r="K224" s="41"/>
      <c r="IV224" s="42"/>
    </row>
    <row r="225" spans="1:256" s="7" customFormat="1" ht="15" outlineLevel="1">
      <c r="A225" s="70"/>
      <c r="B225" s="49" t="s">
        <v>263</v>
      </c>
      <c r="C225" s="36" t="s">
        <v>21</v>
      </c>
      <c r="D225" s="50">
        <v>1</v>
      </c>
      <c r="E225" s="33"/>
      <c r="F225" s="34">
        <f t="shared" si="11"/>
        <v>0</v>
      </c>
      <c r="I225" s="41"/>
      <c r="J225" s="41"/>
      <c r="K225" s="41"/>
      <c r="IV225" s="42"/>
    </row>
    <row r="226" spans="1:256" s="7" customFormat="1" ht="15" outlineLevel="1">
      <c r="A226" s="70"/>
      <c r="B226" s="49" t="s">
        <v>264</v>
      </c>
      <c r="C226" s="36" t="s">
        <v>21</v>
      </c>
      <c r="D226" s="50">
        <v>4</v>
      </c>
      <c r="E226" s="33"/>
      <c r="F226" s="34">
        <f t="shared" si="11"/>
        <v>0</v>
      </c>
      <c r="I226" s="41"/>
      <c r="J226" s="41"/>
      <c r="K226" s="41"/>
      <c r="IV226" s="42"/>
    </row>
    <row r="227" spans="1:256" s="7" customFormat="1" ht="15" outlineLevel="1">
      <c r="A227" s="70"/>
      <c r="B227" s="49" t="s">
        <v>265</v>
      </c>
      <c r="C227" s="36" t="s">
        <v>21</v>
      </c>
      <c r="D227" s="50">
        <v>4</v>
      </c>
      <c r="E227" s="33"/>
      <c r="F227" s="34">
        <f t="shared" si="11"/>
        <v>0</v>
      </c>
      <c r="I227" s="41"/>
      <c r="J227" s="41"/>
      <c r="K227" s="41"/>
      <c r="IV227" s="42"/>
    </row>
    <row r="228" spans="1:256" s="7" customFormat="1" ht="15" outlineLevel="1">
      <c r="A228" s="70"/>
      <c r="B228" s="65" t="s">
        <v>209</v>
      </c>
      <c r="C228" s="66" t="s">
        <v>26</v>
      </c>
      <c r="D228" s="67">
        <f>SUM(D229:D232)</f>
        <v>42</v>
      </c>
      <c r="E228" s="68">
        <f>F228/D228</f>
        <v>0</v>
      </c>
      <c r="F228" s="69">
        <f>SUM(F229:F232)</f>
        <v>0</v>
      </c>
      <c r="I228" s="41"/>
      <c r="J228" s="41"/>
      <c r="K228" s="41"/>
      <c r="IV228" s="42"/>
    </row>
    <row r="229" spans="1:256" s="7" customFormat="1" ht="15" outlineLevel="1">
      <c r="A229" s="70"/>
      <c r="B229" s="49" t="s">
        <v>211</v>
      </c>
      <c r="C229" s="36" t="s">
        <v>26</v>
      </c>
      <c r="D229" s="50">
        <v>12</v>
      </c>
      <c r="E229" s="33"/>
      <c r="F229" s="34">
        <f>D229*E229</f>
        <v>0</v>
      </c>
      <c r="I229" s="41"/>
      <c r="J229" s="41"/>
      <c r="K229" s="41"/>
      <c r="IV229" s="42"/>
    </row>
    <row r="230" spans="1:256" s="7" customFormat="1" ht="15" outlineLevel="1">
      <c r="A230" s="70"/>
      <c r="B230" s="49" t="s">
        <v>210</v>
      </c>
      <c r="C230" s="36" t="s">
        <v>26</v>
      </c>
      <c r="D230" s="50">
        <v>12</v>
      </c>
      <c r="E230" s="33"/>
      <c r="F230" s="34">
        <f>D230*E230</f>
        <v>0</v>
      </c>
      <c r="I230" s="41"/>
      <c r="J230" s="41"/>
      <c r="K230" s="41"/>
      <c r="IV230" s="42"/>
    </row>
    <row r="231" spans="1:256" s="7" customFormat="1" ht="15" outlineLevel="1">
      <c r="A231" s="70"/>
      <c r="B231" s="49" t="s">
        <v>214</v>
      </c>
      <c r="C231" s="36" t="s">
        <v>26</v>
      </c>
      <c r="D231" s="50">
        <v>6</v>
      </c>
      <c r="E231" s="33"/>
      <c r="F231" s="34">
        <f>D231*E231</f>
        <v>0</v>
      </c>
      <c r="I231" s="41"/>
      <c r="J231" s="41"/>
      <c r="K231" s="41"/>
      <c r="IV231" s="42"/>
    </row>
    <row r="232" spans="1:256" s="7" customFormat="1" ht="15" outlineLevel="1">
      <c r="A232" s="70"/>
      <c r="B232" s="49" t="s">
        <v>215</v>
      </c>
      <c r="C232" s="36" t="s">
        <v>26</v>
      </c>
      <c r="D232" s="50">
        <v>12</v>
      </c>
      <c r="E232" s="33"/>
      <c r="F232" s="34">
        <f>D232*E232</f>
        <v>0</v>
      </c>
      <c r="I232" s="41"/>
      <c r="J232" s="41"/>
      <c r="K232" s="41"/>
      <c r="IV232" s="42"/>
    </row>
    <row r="233" spans="1:256" s="7" customFormat="1" ht="15" outlineLevel="1">
      <c r="A233" s="71"/>
      <c r="B233" s="65" t="s">
        <v>219</v>
      </c>
      <c r="C233" s="66" t="s">
        <v>26</v>
      </c>
      <c r="D233" s="67">
        <f>SUM(D234:D235)</f>
        <v>24</v>
      </c>
      <c r="E233" s="68">
        <f>F233/D233</f>
        <v>0</v>
      </c>
      <c r="F233" s="69">
        <f>SUM(F234:F235)</f>
        <v>0</v>
      </c>
      <c r="I233" s="41"/>
      <c r="J233" s="41"/>
      <c r="K233" s="41"/>
      <c r="IV233" s="42"/>
    </row>
    <row r="234" spans="1:256" s="7" customFormat="1" ht="15" outlineLevel="1">
      <c r="A234" s="71"/>
      <c r="B234" s="49" t="s">
        <v>221</v>
      </c>
      <c r="C234" s="36" t="s">
        <v>26</v>
      </c>
      <c r="D234" s="50">
        <v>12</v>
      </c>
      <c r="E234" s="33"/>
      <c r="F234" s="34">
        <f>D234*E234</f>
        <v>0</v>
      </c>
      <c r="I234" s="41"/>
      <c r="J234" s="41"/>
      <c r="K234" s="41"/>
      <c r="IV234" s="42"/>
    </row>
    <row r="235" spans="1:256" s="7" customFormat="1" ht="15" outlineLevel="1">
      <c r="A235" s="71"/>
      <c r="B235" s="49" t="s">
        <v>220</v>
      </c>
      <c r="C235" s="36" t="s">
        <v>26</v>
      </c>
      <c r="D235" s="50">
        <v>12</v>
      </c>
      <c r="E235" s="33"/>
      <c r="F235" s="34">
        <f>D235*E235</f>
        <v>0</v>
      </c>
      <c r="I235" s="41"/>
      <c r="J235" s="41"/>
      <c r="K235" s="41"/>
      <c r="IV235" s="42"/>
    </row>
    <row r="236" spans="1:256" s="7" customFormat="1" ht="15" outlineLevel="1">
      <c r="A236" s="24" t="s">
        <v>266</v>
      </c>
      <c r="B236" s="25" t="s">
        <v>267</v>
      </c>
      <c r="C236" s="26"/>
      <c r="D236" s="27"/>
      <c r="E236" s="27"/>
      <c r="F236" s="28">
        <f>SUM(F237:F237)</f>
        <v>0</v>
      </c>
      <c r="I236" s="41"/>
      <c r="J236" s="41"/>
      <c r="K236" s="41"/>
      <c r="IV236" s="42"/>
    </row>
    <row r="237" spans="1:256" s="7" customFormat="1" ht="15" outlineLevel="1">
      <c r="A237" s="39"/>
      <c r="B237" s="44" t="s">
        <v>268</v>
      </c>
      <c r="C237" s="32" t="s">
        <v>21</v>
      </c>
      <c r="D237" s="33">
        <v>74</v>
      </c>
      <c r="E237" s="33"/>
      <c r="F237" s="34">
        <f>D237*E237</f>
        <v>0</v>
      </c>
      <c r="I237" s="41"/>
      <c r="J237" s="41"/>
      <c r="K237" s="41"/>
      <c r="IV237" s="42"/>
    </row>
    <row r="238" spans="1:256" s="7" customFormat="1" ht="15.75" outlineLevel="1">
      <c r="A238" s="18" t="s">
        <v>269</v>
      </c>
      <c r="B238" s="19" t="s">
        <v>270</v>
      </c>
      <c r="C238" s="20"/>
      <c r="D238" s="21"/>
      <c r="E238" s="22"/>
      <c r="F238" s="23">
        <f>SUM(F239:F243)</f>
        <v>0</v>
      </c>
      <c r="I238" s="41"/>
      <c r="J238" s="41"/>
      <c r="K238" s="41"/>
      <c r="IV238" s="42"/>
    </row>
    <row r="239" spans="1:256" s="7" customFormat="1" ht="15" outlineLevel="1">
      <c r="A239" s="39"/>
      <c r="B239" s="44" t="s">
        <v>271</v>
      </c>
      <c r="C239" s="32" t="s">
        <v>14</v>
      </c>
      <c r="D239" s="33">
        <v>1</v>
      </c>
      <c r="E239" s="33"/>
      <c r="F239" s="34">
        <f>D239*E239</f>
        <v>0</v>
      </c>
      <c r="I239" s="41"/>
      <c r="J239" s="41"/>
      <c r="K239" s="41"/>
      <c r="IV239" s="42"/>
    </row>
    <row r="240" spans="1:256" s="7" customFormat="1" ht="15" outlineLevel="1">
      <c r="A240" s="39"/>
      <c r="B240" s="44" t="s">
        <v>272</v>
      </c>
      <c r="C240" s="32" t="s">
        <v>14</v>
      </c>
      <c r="D240" s="33">
        <v>1</v>
      </c>
      <c r="E240" s="33"/>
      <c r="F240" s="34">
        <f>D240*E240</f>
        <v>0</v>
      </c>
      <c r="I240" s="41"/>
      <c r="J240" s="41"/>
      <c r="K240" s="41"/>
      <c r="IV240" s="42"/>
    </row>
    <row r="241" spans="1:256" s="7" customFormat="1" ht="15" outlineLevel="1">
      <c r="A241" s="39"/>
      <c r="B241" s="44" t="s">
        <v>273</v>
      </c>
      <c r="C241" s="32" t="s">
        <v>14</v>
      </c>
      <c r="D241" s="33">
        <v>1</v>
      </c>
      <c r="E241" s="33"/>
      <c r="F241" s="34">
        <f>D241*E241</f>
        <v>0</v>
      </c>
      <c r="I241" s="41"/>
      <c r="J241" s="41"/>
      <c r="K241" s="41"/>
      <c r="IV241" s="42"/>
    </row>
    <row r="242" spans="1:256" s="7" customFormat="1" ht="15" outlineLevel="1">
      <c r="A242" s="39"/>
      <c r="B242" s="44" t="s">
        <v>274</v>
      </c>
      <c r="C242" s="32" t="s">
        <v>14</v>
      </c>
      <c r="D242" s="33">
        <v>1</v>
      </c>
      <c r="E242" s="33"/>
      <c r="F242" s="34">
        <f>D242*E242</f>
        <v>0</v>
      </c>
      <c r="I242" s="41"/>
      <c r="J242" s="41"/>
      <c r="K242" s="41"/>
      <c r="IV242" s="42"/>
    </row>
    <row r="243" spans="1:256" s="7" customFormat="1" ht="15" outlineLevel="1">
      <c r="A243" s="39"/>
      <c r="B243" s="44" t="s">
        <v>275</v>
      </c>
      <c r="C243" s="32" t="s">
        <v>14</v>
      </c>
      <c r="D243" s="33">
        <v>1</v>
      </c>
      <c r="E243" s="33"/>
      <c r="F243" s="34">
        <f>D243*E243</f>
        <v>0</v>
      </c>
      <c r="I243" s="41"/>
      <c r="J243" s="41"/>
      <c r="K243" s="41"/>
      <c r="IV243" s="42"/>
    </row>
    <row r="244" spans="1:6" ht="15.75" outlineLevel="1">
      <c r="A244" s="76">
        <v>8</v>
      </c>
      <c r="B244" s="77" t="s">
        <v>276</v>
      </c>
      <c r="C244" s="78"/>
      <c r="D244" s="79"/>
      <c r="E244" s="80"/>
      <c r="F244" s="81">
        <f>SUM(F245:F251)</f>
        <v>0</v>
      </c>
    </row>
    <row r="245" spans="1:6" ht="15" outlineLevel="1">
      <c r="A245" s="82">
        <v>81</v>
      </c>
      <c r="B245" s="83" t="s">
        <v>277</v>
      </c>
      <c r="C245" s="84" t="s">
        <v>14</v>
      </c>
      <c r="D245" s="85">
        <v>1</v>
      </c>
      <c r="E245" s="86"/>
      <c r="F245" s="87">
        <f aca="true" t="shared" si="12" ref="F245:F251">D245*E245</f>
        <v>0</v>
      </c>
    </row>
    <row r="246" spans="1:6" ht="15" outlineLevel="1">
      <c r="A246" s="88">
        <v>82</v>
      </c>
      <c r="B246" s="83" t="s">
        <v>278</v>
      </c>
      <c r="C246" s="84" t="s">
        <v>14</v>
      </c>
      <c r="D246" s="85">
        <v>1</v>
      </c>
      <c r="E246" s="86"/>
      <c r="F246" s="87">
        <f t="shared" si="12"/>
        <v>0</v>
      </c>
    </row>
    <row r="247" spans="1:6" ht="15" outlineLevel="1">
      <c r="A247" s="88">
        <v>83</v>
      </c>
      <c r="B247" s="83" t="s">
        <v>279</v>
      </c>
      <c r="C247" s="84" t="s">
        <v>14</v>
      </c>
      <c r="D247" s="85">
        <v>1</v>
      </c>
      <c r="E247" s="86"/>
      <c r="F247" s="87">
        <f t="shared" si="12"/>
        <v>0</v>
      </c>
    </row>
    <row r="248" spans="1:6" ht="15" outlineLevel="1">
      <c r="A248" s="88">
        <v>84</v>
      </c>
      <c r="B248" s="83" t="s">
        <v>280</v>
      </c>
      <c r="C248" s="84" t="s">
        <v>14</v>
      </c>
      <c r="D248" s="85">
        <v>1</v>
      </c>
      <c r="E248" s="86"/>
      <c r="F248" s="87">
        <f t="shared" si="12"/>
        <v>0</v>
      </c>
    </row>
    <row r="249" spans="1:6" ht="15" outlineLevel="1">
      <c r="A249" s="88">
        <v>85</v>
      </c>
      <c r="B249" s="83" t="s">
        <v>281</v>
      </c>
      <c r="C249" s="84" t="s">
        <v>14</v>
      </c>
      <c r="D249" s="85">
        <v>1</v>
      </c>
      <c r="E249" s="86"/>
      <c r="F249" s="87">
        <f t="shared" si="12"/>
        <v>0</v>
      </c>
    </row>
    <row r="250" spans="1:6" ht="15" outlineLevel="1">
      <c r="A250" s="88">
        <v>86</v>
      </c>
      <c r="B250" s="83" t="s">
        <v>282</v>
      </c>
      <c r="C250" s="84" t="s">
        <v>14</v>
      </c>
      <c r="D250" s="85">
        <v>1</v>
      </c>
      <c r="E250" s="86"/>
      <c r="F250" s="87">
        <f t="shared" si="12"/>
        <v>0</v>
      </c>
    </row>
    <row r="251" spans="1:6" ht="15" outlineLevel="1">
      <c r="A251" s="88">
        <v>87</v>
      </c>
      <c r="B251" s="83" t="s">
        <v>283</v>
      </c>
      <c r="C251" s="84" t="s">
        <v>14</v>
      </c>
      <c r="D251" s="85">
        <v>1</v>
      </c>
      <c r="E251" s="86"/>
      <c r="F251" s="87">
        <f t="shared" si="12"/>
        <v>0</v>
      </c>
    </row>
    <row r="252" spans="1:6" ht="15.75" outlineLevel="1">
      <c r="A252" s="76">
        <v>9</v>
      </c>
      <c r="B252" s="77" t="s">
        <v>284</v>
      </c>
      <c r="C252" s="78"/>
      <c r="D252" s="79"/>
      <c r="E252" s="80"/>
      <c r="F252" s="81">
        <f>SUM(F253:F256)</f>
        <v>0</v>
      </c>
    </row>
    <row r="253" spans="1:6" ht="15" outlineLevel="1">
      <c r="A253" s="88">
        <v>91</v>
      </c>
      <c r="B253" s="83" t="s">
        <v>285</v>
      </c>
      <c r="C253" s="84" t="s">
        <v>14</v>
      </c>
      <c r="D253" s="85">
        <v>1</v>
      </c>
      <c r="E253" s="86"/>
      <c r="F253" s="87">
        <f>D253*E253</f>
        <v>0</v>
      </c>
    </row>
    <row r="254" spans="1:6" ht="15" outlineLevel="1">
      <c r="A254" s="88">
        <v>92</v>
      </c>
      <c r="B254" s="83" t="s">
        <v>286</v>
      </c>
      <c r="C254" s="84" t="s">
        <v>14</v>
      </c>
      <c r="D254" s="85">
        <v>1</v>
      </c>
      <c r="E254" s="86"/>
      <c r="F254" s="87">
        <f>D254*E254</f>
        <v>0</v>
      </c>
    </row>
    <row r="255" spans="1:6" ht="15" outlineLevel="1">
      <c r="A255" s="88">
        <v>94</v>
      </c>
      <c r="B255" s="83" t="s">
        <v>287</v>
      </c>
      <c r="C255" s="84" t="s">
        <v>14</v>
      </c>
      <c r="D255" s="85">
        <v>1</v>
      </c>
      <c r="E255" s="86"/>
      <c r="F255" s="87">
        <f>D255*E255</f>
        <v>0</v>
      </c>
    </row>
    <row r="256" spans="1:6" ht="15" outlineLevel="1">
      <c r="A256" s="82">
        <v>96</v>
      </c>
      <c r="B256" s="83" t="s">
        <v>288</v>
      </c>
      <c r="C256" s="84"/>
      <c r="D256" s="89"/>
      <c r="E256" s="83"/>
      <c r="F256" s="90"/>
    </row>
    <row r="257" spans="1:256" s="93" customFormat="1" ht="15.75">
      <c r="A257" s="58"/>
      <c r="B257" s="59" t="s">
        <v>289</v>
      </c>
      <c r="C257" s="60"/>
      <c r="D257" s="91"/>
      <c r="E257" s="62"/>
      <c r="F257" s="92">
        <f>F3++F47+F61+F94+F113+F244+F252</f>
        <v>0</v>
      </c>
      <c r="IV257"/>
    </row>
    <row r="258" spans="4:6" ht="15.75">
      <c r="D258" s="94" t="s">
        <v>290</v>
      </c>
      <c r="E258" s="95"/>
      <c r="F258" s="92">
        <f>0.2*F257+F257</f>
        <v>0</v>
      </c>
    </row>
    <row r="259" spans="1:4" ht="15">
      <c r="A259" s="96" t="s">
        <v>291</v>
      </c>
      <c r="B259" s="96"/>
      <c r="D259" s="97"/>
    </row>
    <row r="260" spans="1:4" ht="15">
      <c r="A260" s="2" t="s">
        <v>292</v>
      </c>
      <c r="D260" s="97"/>
    </row>
    <row r="261" spans="1:4" ht="15">
      <c r="A261" s="2" t="s">
        <v>293</v>
      </c>
      <c r="D261" s="97"/>
    </row>
    <row r="262" spans="1:4" ht="15">
      <c r="A262" s="2" t="s">
        <v>294</v>
      </c>
      <c r="D262" s="97"/>
    </row>
    <row r="263" spans="3:6" ht="15">
      <c r="C263" s="98"/>
      <c r="D263" s="97"/>
      <c r="E263" s="99"/>
      <c r="F263" s="100"/>
    </row>
    <row r="264" spans="2:6" ht="15">
      <c r="B264" s="2" t="s">
        <v>295</v>
      </c>
      <c r="C264" s="98"/>
      <c r="D264" s="97"/>
      <c r="E264" s="99"/>
      <c r="F264" s="100"/>
    </row>
    <row r="265" spans="3:6" ht="15">
      <c r="C265" s="98"/>
      <c r="D265" s="97"/>
      <c r="E265" s="99"/>
      <c r="F265" s="100"/>
    </row>
    <row r="266" spans="3:6" ht="15">
      <c r="C266" s="98"/>
      <c r="D266" s="97"/>
      <c r="E266" s="99"/>
      <c r="F266" s="100"/>
    </row>
    <row r="267" spans="3:6" ht="15">
      <c r="C267" s="98"/>
      <c r="D267" s="97"/>
      <c r="E267" s="99"/>
      <c r="F267" s="100"/>
    </row>
    <row r="268" spans="3:6" ht="15">
      <c r="C268" s="98"/>
      <c r="D268" s="97"/>
      <c r="E268" s="99"/>
      <c r="F268" s="100"/>
    </row>
    <row r="269" spans="3:6" ht="15">
      <c r="C269" s="98"/>
      <c r="D269" s="97"/>
      <c r="E269" s="99"/>
      <c r="F269" s="100"/>
    </row>
    <row r="270" spans="3:6" ht="15">
      <c r="C270" s="98"/>
      <c r="D270" s="97"/>
      <c r="E270" s="99"/>
      <c r="F270" s="100"/>
    </row>
    <row r="271" spans="3:6" ht="15">
      <c r="C271" s="98"/>
      <c r="D271" s="97"/>
      <c r="E271" s="99"/>
      <c r="F271" s="100"/>
    </row>
    <row r="272" spans="3:6" ht="15">
      <c r="C272" s="98"/>
      <c r="D272" s="97"/>
      <c r="E272" s="99"/>
      <c r="F272" s="100"/>
    </row>
    <row r="273" spans="3:6" ht="15">
      <c r="C273" s="98"/>
      <c r="D273" s="97"/>
      <c r="E273" s="99"/>
      <c r="F273" s="100"/>
    </row>
    <row r="274" spans="3:6" ht="15">
      <c r="C274" s="98"/>
      <c r="D274" s="97"/>
      <c r="E274" s="99"/>
      <c r="F274" s="100"/>
    </row>
    <row r="275" spans="3:6" ht="15">
      <c r="C275" s="98"/>
      <c r="D275" s="97"/>
      <c r="E275" s="99"/>
      <c r="F275" s="100"/>
    </row>
    <row r="276" spans="3:6" ht="15">
      <c r="C276" s="98"/>
      <c r="D276" s="97"/>
      <c r="E276" s="99"/>
      <c r="F276" s="100"/>
    </row>
    <row r="277" spans="3:6" ht="15">
      <c r="C277" s="98"/>
      <c r="D277" s="97"/>
      <c r="E277" s="99"/>
      <c r="F277" s="100"/>
    </row>
    <row r="278" spans="3:6" ht="15">
      <c r="C278" s="98"/>
      <c r="D278" s="97"/>
      <c r="E278" s="99"/>
      <c r="F278" s="100"/>
    </row>
    <row r="279" spans="3:6" ht="15">
      <c r="C279" s="98"/>
      <c r="D279" s="97"/>
      <c r="E279" s="99"/>
      <c r="F279" s="100"/>
    </row>
    <row r="280" spans="3:6" ht="15">
      <c r="C280" s="98"/>
      <c r="D280" s="97"/>
      <c r="E280" s="99"/>
      <c r="F280" s="100"/>
    </row>
    <row r="281" spans="3:6" ht="15">
      <c r="C281" s="98"/>
      <c r="D281" s="97"/>
      <c r="E281" s="99"/>
      <c r="F281" s="100"/>
    </row>
    <row r="282" spans="3:6" ht="15">
      <c r="C282" s="98"/>
      <c r="D282" s="97"/>
      <c r="E282" s="99"/>
      <c r="F282" s="100"/>
    </row>
    <row r="283" spans="3:6" ht="15">
      <c r="C283" s="98"/>
      <c r="D283" s="97"/>
      <c r="E283" s="99"/>
      <c r="F283" s="100"/>
    </row>
    <row r="284" spans="3:6" ht="15">
      <c r="C284" s="98"/>
      <c r="D284" s="97"/>
      <c r="E284" s="99"/>
      <c r="F284" s="100"/>
    </row>
    <row r="285" spans="3:6" ht="15">
      <c r="C285" s="98"/>
      <c r="D285" s="97"/>
      <c r="E285" s="99"/>
      <c r="F285" s="100"/>
    </row>
    <row r="286" spans="3:6" ht="15">
      <c r="C286" s="98"/>
      <c r="D286" s="97"/>
      <c r="E286" s="99"/>
      <c r="F286" s="100"/>
    </row>
    <row r="287" spans="3:6" ht="15">
      <c r="C287" s="98"/>
      <c r="D287" s="97"/>
      <c r="E287" s="99"/>
      <c r="F287" s="100"/>
    </row>
  </sheetData>
  <sheetProtection selectLockedCells="1" selectUnlockedCells="1"/>
  <mergeCells count="1">
    <mergeCell ref="A1:F1"/>
  </mergeCells>
  <printOptions/>
  <pageMargins left="1.0930555555555554" right="0.5222222222222223" top="1.2840277777777778" bottom="1.0375" header="0.5902777777777778" footer="0.7875"/>
  <pageSetup horizontalDpi="300" verticalDpi="300" orientation="portrait" paperSize="9"/>
  <headerFooter alignWithMargins="0">
    <oddHeader>&amp;L&amp;12Oraviku vkt 5, 
Melliste küla, 
Kastre vald&amp;C&amp;12 18054&amp;R&amp;"Times New Roman,Regular"&amp;12Oraviku vkt 5 korterelamu
rekonstrueerimine
PÕHIPROJEKT</oddHeader>
    <oddFooter>&amp;L&amp;12K &amp;&amp; M Projektbüroo OÜ&amp;C&amp;12&amp;D&amp;R&amp;"Times New Roman,Regular"&amp;12&amp;P(&amp;N)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Ülle</dc:creator>
  <cp:keywords/>
  <dc:description/>
  <cp:lastModifiedBy>Ülle</cp:lastModifiedBy>
  <dcterms:created xsi:type="dcterms:W3CDTF">2019-03-03T06:42:57Z</dcterms:created>
  <dcterms:modified xsi:type="dcterms:W3CDTF">2019-03-03T06:42:57Z</dcterms:modified>
  <cp:category/>
  <cp:version/>
  <cp:contentType/>
  <cp:contentStatus/>
</cp:coreProperties>
</file>