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Sheet1" sheetId="1" r:id="rId1"/>
    <sheet name="Sheet2" sheetId="2" r:id="rId2"/>
    <sheet name="Sheet3" sheetId="3" r:id="rId3"/>
  </sheets>
  <calcPr calcId="144525" iterateDelta="1E-4"/>
</workbook>
</file>

<file path=xl/calcChain.xml><?xml version="1.0" encoding="utf-8"?>
<calcChain xmlns="http://schemas.openxmlformats.org/spreadsheetml/2006/main">
  <c r="D13" i="1" l="1"/>
  <c r="D20" i="1" l="1"/>
  <c r="D28" i="1" l="1"/>
  <c r="F28" i="1" s="1"/>
  <c r="F8" i="1" l="1"/>
  <c r="F20" i="1"/>
  <c r="F21" i="1"/>
  <c r="F22" i="1"/>
  <c r="F23" i="1"/>
  <c r="F14" i="1"/>
  <c r="F15" i="1"/>
  <c r="F16" i="1"/>
  <c r="F17" i="1"/>
  <c r="F13" i="1"/>
  <c r="F31" i="1" l="1"/>
  <c r="F30" i="1"/>
  <c r="F29" i="1"/>
  <c r="F27" i="1"/>
  <c r="F25" i="1"/>
  <c r="F24" i="1"/>
  <c r="F19" i="1"/>
  <c r="F12" i="1"/>
  <c r="F10" i="1"/>
  <c r="F4" i="1"/>
  <c r="D5" i="1"/>
  <c r="D7" i="1" l="1"/>
  <c r="F7" i="1" s="1"/>
  <c r="F5" i="1"/>
  <c r="D6" i="1"/>
  <c r="F6" i="1" s="1"/>
  <c r="F36" i="1" l="1"/>
  <c r="F37" i="1" s="1"/>
  <c r="F38" i="1" s="1"/>
</calcChain>
</file>

<file path=xl/sharedStrings.xml><?xml version="1.0" encoding="utf-8"?>
<sst xmlns="http://schemas.openxmlformats.org/spreadsheetml/2006/main" count="104" uniqueCount="76">
  <si>
    <t>Fassaaditööde hinnpäring</t>
  </si>
  <si>
    <t>Pos nr</t>
  </si>
  <si>
    <t>Töö nimetus</t>
  </si>
  <si>
    <t>Ühik</t>
  </si>
  <si>
    <t>kokku</t>
  </si>
  <si>
    <t>Räästakasti ehitus</t>
  </si>
  <si>
    <t>1.1.</t>
  </si>
  <si>
    <t>1.2.</t>
  </si>
  <si>
    <t>1.3.</t>
  </si>
  <si>
    <t>1.4.</t>
  </si>
  <si>
    <t>1.</t>
  </si>
  <si>
    <t>2.</t>
  </si>
  <si>
    <t>Soklisoojustusele graniidipuruga komposiitplaadi liimimine</t>
  </si>
  <si>
    <t>3.</t>
  </si>
  <si>
    <t>4.</t>
  </si>
  <si>
    <t>jm</t>
  </si>
  <si>
    <t>Garaazi akna veeplekk</t>
  </si>
  <si>
    <t xml:space="preserve">jm </t>
  </si>
  <si>
    <t>5.</t>
  </si>
  <si>
    <t>Keskmise osa värvitud laudise paigaldus (punakas-pruunikas lasuurvärv)</t>
  </si>
  <si>
    <t>Elutoa osa krohviplaadi paigaldus, krohvimine, värvimine ( valge)</t>
  </si>
  <si>
    <t>kogus</t>
  </si>
  <si>
    <t>ühiku hind</t>
  </si>
  <si>
    <t>1.5.</t>
  </si>
  <si>
    <t>2.1.</t>
  </si>
  <si>
    <t>3.1.</t>
  </si>
  <si>
    <t>3.2.</t>
  </si>
  <si>
    <t>3.3.</t>
  </si>
  <si>
    <t>3.4.</t>
  </si>
  <si>
    <t>3.5.</t>
  </si>
  <si>
    <t>3.6.</t>
  </si>
  <si>
    <t>4.1.</t>
  </si>
  <si>
    <t>4.2.</t>
  </si>
  <si>
    <t>4.3.</t>
  </si>
  <si>
    <t>4.4.</t>
  </si>
  <si>
    <t>4.5.</t>
  </si>
  <si>
    <t>4.6.</t>
  </si>
  <si>
    <t>4.7.</t>
  </si>
  <si>
    <t>5.1.</t>
  </si>
  <si>
    <t>5.2.</t>
  </si>
  <si>
    <t>5.3.</t>
  </si>
  <si>
    <t>5.4.</t>
  </si>
  <si>
    <t>5.5.</t>
  </si>
  <si>
    <t>m²</t>
  </si>
  <si>
    <t>Kokku</t>
  </si>
  <si>
    <t>Kokku km-ga</t>
  </si>
  <si>
    <t>Kinnitusvahendid jms</t>
  </si>
  <si>
    <t>obj</t>
  </si>
  <si>
    <t>Graaziosa krohviplaadi paigaldus, krohvimine (tumehall)</t>
  </si>
  <si>
    <t>Laudise paigaldus</t>
  </si>
  <si>
    <t>Akende ja uste palede lauaga  viimistlemine (5tk)</t>
  </si>
  <si>
    <t>Akende/ terassi uste veelplekid koos paigaldusega (4tk)</t>
  </si>
  <si>
    <t>Akende kohal olevad hallid krohviplaadid koos paigaldusega (2tk)</t>
  </si>
  <si>
    <t>6.</t>
  </si>
  <si>
    <t>6.1.</t>
  </si>
  <si>
    <t>Tellingud</t>
  </si>
  <si>
    <t>6.2.</t>
  </si>
  <si>
    <t>Muud objketi kulud</t>
  </si>
  <si>
    <t>Kinnitusvahendid, värv jms</t>
  </si>
  <si>
    <t>Graazi ukse ja akna pale viimistlemine krohviplaadiga</t>
  </si>
  <si>
    <t>Akna veeplekid (köögi aken)</t>
  </si>
  <si>
    <t>aknapalede viimistlus krohviplaadiga</t>
  </si>
  <si>
    <t>Muud..... (lahti kirjutada)</t>
  </si>
  <si>
    <t>Kaibemaks</t>
  </si>
  <si>
    <t>Garaazi osa (3 seina) krohviplaadi paigaldus, armeerimine, krohvimine</t>
  </si>
  <si>
    <t>Tumehall veenina (krohviplaadi paksune) koos paigaldusega plaadi alumisse serva</t>
  </si>
  <si>
    <t>Tumehall veenina (laudise paksune) koos paigaldusega laudise alumisse serva</t>
  </si>
  <si>
    <t xml:space="preserve">Tumehall (must) kivipuruga kaetud sokliplaat, h= 400mm (100mm pinnases), paigaldusega sokli soojustustusele (150mm liimitud finnfoam), </t>
  </si>
  <si>
    <t>Tuulekasti nurkade ehitamine</t>
  </si>
  <si>
    <t>Värvitud  räästalaua paigaldus (värvitud laudis olemas)</t>
  </si>
  <si>
    <t>Räästakasti alumiste laudade paigaldus (5x värvitud 18x95)</t>
  </si>
  <si>
    <t>Räästa laudade tarne  (värvitud n. SH 18x95)</t>
  </si>
  <si>
    <t>Krunditud ja värvitud laudis (n UYV 21x145)</t>
  </si>
  <si>
    <t>Krohviplaat (n. Knauf Aquapanel)</t>
  </si>
  <si>
    <t>Krohviplaadi paigaldus, armeerimine, krohvimine(valge + akende kohal olev hall)</t>
  </si>
  <si>
    <t>Pakkuja kohustus on kõik mahud üle kontrollida. Tööde mahtu kuuluvad ka kõik tööd mis on kirjeldatud tööde teostamiseks vajalikud (palun olulised tööd täienavalt lisada).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</si>
</sst>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/>
    <xf numFmtId="0" fontId="0" fillId="0" borderId="1" xfId="0" applyBorder="1"/>
    <xf numFmtId="0" fontId="6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5" xfId="0" applyNumberFormat="1" applyFont="1" applyBorder="1"/>
    <xf numFmtId="0" fontId="4" fillId="0" borderId="5" xfId="0" applyFont="1" applyBorder="1"/>
    <xf numFmtId="0" fontId="5" fillId="0" borderId="5" xfId="0" applyFont="1" applyBorder="1"/>
    <xf numFmtId="0" fontId="4" fillId="0" borderId="7" xfId="0" applyFont="1" applyBorder="1"/>
    <xf numFmtId="0" fontId="0" fillId="0" borderId="8" xfId="0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5" fillId="3" borderId="10" xfId="0" applyFont="1" applyFill="1" applyBorder="1"/>
    <xf numFmtId="0" fontId="5" fillId="3" borderId="2" xfId="0" applyFont="1" applyFill="1" applyBorder="1"/>
    <xf numFmtId="0" fontId="8" fillId="3" borderId="3" xfId="0" applyFont="1" applyFill="1" applyBorder="1" applyAlignment="1">
      <alignment vertical="center"/>
    </xf>
    <xf numFmtId="0" fontId="0" fillId="3" borderId="3" xfId="0" applyFill="1" applyBorder="1"/>
    <xf numFmtId="0" fontId="8" fillId="3" borderId="11" xfId="0" applyFont="1" applyFill="1" applyBorder="1" applyAlignment="1">
      <alignment vertical="center"/>
    </xf>
    <xf numFmtId="0" fontId="0" fillId="3" borderId="11" xfId="0" applyFill="1" applyBorder="1"/>
    <xf numFmtId="0" fontId="4" fillId="3" borderId="2" xfId="0" applyFont="1" applyFill="1" applyBorder="1"/>
    <xf numFmtId="0" fontId="7" fillId="3" borderId="2" xfId="0" applyFont="1" applyFill="1" applyBorder="1"/>
    <xf numFmtId="0" fontId="5" fillId="0" borderId="7" xfId="0" applyFont="1" applyBorder="1"/>
    <xf numFmtId="4" fontId="0" fillId="3" borderId="4" xfId="0" applyNumberFormat="1" applyFill="1" applyBorder="1"/>
    <xf numFmtId="4" fontId="0" fillId="0" borderId="6" xfId="0" applyNumberFormat="1" applyBorder="1"/>
    <xf numFmtId="4" fontId="0" fillId="0" borderId="9" xfId="0" applyNumberFormat="1" applyBorder="1"/>
    <xf numFmtId="4" fontId="0" fillId="3" borderId="12" xfId="0" applyNumberFormat="1" applyFill="1" applyBorder="1"/>
    <xf numFmtId="4" fontId="5" fillId="0" borderId="6" xfId="0" applyNumberFormat="1" applyFont="1" applyBorder="1"/>
    <xf numFmtId="4" fontId="5" fillId="0" borderId="9" xfId="0" applyNumberFormat="1" applyFont="1" applyBorder="1"/>
    <xf numFmtId="164" fontId="0" fillId="3" borderId="3" xfId="0" applyNumberFormat="1" applyFill="1" applyBorder="1"/>
    <xf numFmtId="164" fontId="0" fillId="0" borderId="1" xfId="0" applyNumberFormat="1" applyBorder="1"/>
    <xf numFmtId="164" fontId="0" fillId="0" borderId="8" xfId="0" applyNumberFormat="1" applyBorder="1"/>
    <xf numFmtId="164" fontId="0" fillId="3" borderId="11" xfId="0" applyNumberFormat="1" applyFill="1" applyBorder="1"/>
    <xf numFmtId="2" fontId="0" fillId="3" borderId="3" xfId="0" applyNumberFormat="1" applyFill="1" applyBorder="1"/>
    <xf numFmtId="2" fontId="0" fillId="0" borderId="1" xfId="0" applyNumberFormat="1" applyBorder="1"/>
    <xf numFmtId="2" fontId="0" fillId="0" borderId="8" xfId="0" applyNumberFormat="1" applyBorder="1"/>
    <xf numFmtId="2" fontId="0" fillId="3" borderId="11" xfId="0" applyNumberFormat="1" applyFill="1" applyBorder="1"/>
    <xf numFmtId="0" fontId="3" fillId="0" borderId="1" xfId="0" applyFont="1" applyBorder="1"/>
    <xf numFmtId="164" fontId="0" fillId="0" borderId="1" xfId="0" applyNumberFormat="1" applyFill="1" applyBorder="1"/>
    <xf numFmtId="0" fontId="5" fillId="3" borderId="3" xfId="0" applyFont="1" applyFill="1" applyBorder="1"/>
    <xf numFmtId="164" fontId="5" fillId="3" borderId="3" xfId="0" applyNumberFormat="1" applyFont="1" applyFill="1" applyBorder="1"/>
    <xf numFmtId="2" fontId="5" fillId="3" borderId="3" xfId="0" applyNumberFormat="1" applyFont="1" applyFill="1" applyBorder="1"/>
    <xf numFmtId="4" fontId="5" fillId="3" borderId="4" xfId="0" applyNumberFormat="1" applyFont="1" applyFill="1" applyBorder="1"/>
    <xf numFmtId="0" fontId="5" fillId="0" borderId="10" xfId="0" applyFont="1" applyBorder="1"/>
    <xf numFmtId="4" fontId="5" fillId="0" borderId="12" xfId="0" applyNumberFormat="1" applyFont="1" applyBorder="1"/>
    <xf numFmtId="0" fontId="3" fillId="0" borderId="8" xfId="0" applyFont="1" applyBorder="1"/>
    <xf numFmtId="0" fontId="6" fillId="0" borderId="8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5" xfId="0" applyFont="1" applyBorder="1"/>
    <xf numFmtId="0" fontId="2" fillId="0" borderId="1" xfId="0" applyFont="1" applyBorder="1"/>
    <xf numFmtId="0" fontId="2" fillId="0" borderId="16" xfId="0" applyFont="1" applyFill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B45" sqref="B45"/>
    </sheetView>
  </sheetViews>
  <sheetFormatPr defaultRowHeight="15" x14ac:dyDescent="0.25"/>
  <cols>
    <col min="2" max="2" width="67" customWidth="1"/>
    <col min="4" max="4" width="8.85546875" customWidth="1"/>
    <col min="5" max="5" width="13.28515625" customWidth="1"/>
    <col min="6" max="6" width="11" customWidth="1"/>
  </cols>
  <sheetData>
    <row r="1" spans="1:6" ht="15.75" thickBot="1" x14ac:dyDescent="0.3">
      <c r="A1" s="1" t="s">
        <v>0</v>
      </c>
    </row>
    <row r="2" spans="1:6" ht="15.75" thickBot="1" x14ac:dyDescent="0.3">
      <c r="A2" s="10" t="s">
        <v>1</v>
      </c>
      <c r="B2" s="11" t="s">
        <v>2</v>
      </c>
      <c r="C2" s="11" t="s">
        <v>3</v>
      </c>
      <c r="D2" s="11" t="s">
        <v>21</v>
      </c>
      <c r="E2" s="11" t="s">
        <v>22</v>
      </c>
      <c r="F2" s="12" t="s">
        <v>4</v>
      </c>
    </row>
    <row r="3" spans="1:6" x14ac:dyDescent="0.25">
      <c r="A3" s="20" t="s">
        <v>10</v>
      </c>
      <c r="B3" s="15" t="s">
        <v>5</v>
      </c>
      <c r="C3" s="16"/>
      <c r="D3" s="28"/>
      <c r="E3" s="32"/>
      <c r="F3" s="22"/>
    </row>
    <row r="4" spans="1:6" x14ac:dyDescent="0.25">
      <c r="A4" s="5" t="s">
        <v>6</v>
      </c>
      <c r="B4" s="3" t="s">
        <v>68</v>
      </c>
      <c r="C4" s="2" t="s">
        <v>47</v>
      </c>
      <c r="D4" s="29">
        <v>1</v>
      </c>
      <c r="E4" s="33"/>
      <c r="F4" s="23">
        <f t="shared" ref="F4:F31" si="0">E4*D4</f>
        <v>0</v>
      </c>
    </row>
    <row r="5" spans="1:6" x14ac:dyDescent="0.25">
      <c r="A5" s="5" t="s">
        <v>7</v>
      </c>
      <c r="B5" s="3" t="s">
        <v>69</v>
      </c>
      <c r="C5" s="2" t="s">
        <v>15</v>
      </c>
      <c r="D5" s="29">
        <f>23.8+51.1</f>
        <v>74.900000000000006</v>
      </c>
      <c r="E5" s="33"/>
      <c r="F5" s="23">
        <f t="shared" si="0"/>
        <v>0</v>
      </c>
    </row>
    <row r="6" spans="1:6" x14ac:dyDescent="0.25">
      <c r="A6" s="48" t="s">
        <v>8</v>
      </c>
      <c r="B6" s="3" t="s">
        <v>70</v>
      </c>
      <c r="C6" s="2" t="s">
        <v>15</v>
      </c>
      <c r="D6" s="29">
        <f>D5</f>
        <v>74.900000000000006</v>
      </c>
      <c r="E6" s="33"/>
      <c r="F6" s="23">
        <f t="shared" si="0"/>
        <v>0</v>
      </c>
    </row>
    <row r="7" spans="1:6" x14ac:dyDescent="0.25">
      <c r="A7" s="48" t="s">
        <v>9</v>
      </c>
      <c r="B7" s="3" t="s">
        <v>71</v>
      </c>
      <c r="C7" s="2" t="s">
        <v>15</v>
      </c>
      <c r="D7" s="29">
        <f>D5*5</f>
        <v>374.5</v>
      </c>
      <c r="E7" s="33"/>
      <c r="F7" s="23">
        <f t="shared" si="0"/>
        <v>0</v>
      </c>
    </row>
    <row r="8" spans="1:6" ht="15.75" thickBot="1" x14ac:dyDescent="0.3">
      <c r="A8" s="48" t="s">
        <v>23</v>
      </c>
      <c r="B8" s="3" t="s">
        <v>58</v>
      </c>
      <c r="C8" s="2" t="s">
        <v>47</v>
      </c>
      <c r="D8" s="29">
        <v>1</v>
      </c>
      <c r="E8" s="33"/>
      <c r="F8" s="23">
        <f t="shared" si="0"/>
        <v>0</v>
      </c>
    </row>
    <row r="9" spans="1:6" x14ac:dyDescent="0.25">
      <c r="A9" s="19" t="s">
        <v>11</v>
      </c>
      <c r="B9" s="15" t="s">
        <v>12</v>
      </c>
      <c r="C9" s="16"/>
      <c r="D9" s="28"/>
      <c r="E9" s="32"/>
      <c r="F9" s="22"/>
    </row>
    <row r="10" spans="1:6" ht="26.25" thickBot="1" x14ac:dyDescent="0.3">
      <c r="A10" s="8" t="s">
        <v>24</v>
      </c>
      <c r="B10" s="45" t="s">
        <v>67</v>
      </c>
      <c r="C10" s="9" t="s">
        <v>15</v>
      </c>
      <c r="D10" s="30">
        <v>59.4</v>
      </c>
      <c r="E10" s="34"/>
      <c r="F10" s="24">
        <f t="shared" si="0"/>
        <v>0</v>
      </c>
    </row>
    <row r="11" spans="1:6" x14ac:dyDescent="0.25">
      <c r="A11" s="13" t="s">
        <v>13</v>
      </c>
      <c r="B11" s="17" t="s">
        <v>48</v>
      </c>
      <c r="C11" s="18"/>
      <c r="D11" s="31"/>
      <c r="E11" s="35"/>
      <c r="F11" s="25"/>
    </row>
    <row r="12" spans="1:6" x14ac:dyDescent="0.25">
      <c r="A12" s="6" t="s">
        <v>25</v>
      </c>
      <c r="B12" s="36" t="s">
        <v>64</v>
      </c>
      <c r="C12" s="2" t="s">
        <v>43</v>
      </c>
      <c r="D12" s="29">
        <v>34.299999999999997</v>
      </c>
      <c r="E12" s="33"/>
      <c r="F12" s="23">
        <f t="shared" si="0"/>
        <v>0</v>
      </c>
    </row>
    <row r="13" spans="1:6" x14ac:dyDescent="0.25">
      <c r="A13" s="6" t="s">
        <v>26</v>
      </c>
      <c r="B13" s="49" t="s">
        <v>73</v>
      </c>
      <c r="C13" s="2" t="s">
        <v>43</v>
      </c>
      <c r="D13" s="29">
        <f>34.3+D14*0.2</f>
        <v>36.76</v>
      </c>
      <c r="E13" s="33"/>
      <c r="F13" s="23">
        <f>E13*D13</f>
        <v>0</v>
      </c>
    </row>
    <row r="14" spans="1:6" x14ac:dyDescent="0.25">
      <c r="A14" s="6" t="s">
        <v>27</v>
      </c>
      <c r="B14" s="36" t="s">
        <v>59</v>
      </c>
      <c r="C14" s="2" t="s">
        <v>15</v>
      </c>
      <c r="D14" s="29">
        <v>12.3</v>
      </c>
      <c r="E14" s="33"/>
      <c r="F14" s="23">
        <f t="shared" ref="F14:F17" si="1">E14*D14</f>
        <v>0</v>
      </c>
    </row>
    <row r="15" spans="1:6" x14ac:dyDescent="0.25">
      <c r="A15" s="6" t="s">
        <v>28</v>
      </c>
      <c r="B15" s="4" t="s">
        <v>16</v>
      </c>
      <c r="C15" s="2" t="s">
        <v>15</v>
      </c>
      <c r="D15" s="29">
        <v>2.7</v>
      </c>
      <c r="E15" s="33"/>
      <c r="F15" s="23">
        <f t="shared" si="1"/>
        <v>0</v>
      </c>
    </row>
    <row r="16" spans="1:6" ht="30" x14ac:dyDescent="0.25">
      <c r="A16" s="6" t="s">
        <v>29</v>
      </c>
      <c r="B16" s="46" t="s">
        <v>65</v>
      </c>
      <c r="C16" s="2" t="s">
        <v>15</v>
      </c>
      <c r="D16" s="29">
        <v>13.1</v>
      </c>
      <c r="E16" s="33"/>
      <c r="F16" s="23">
        <f t="shared" si="1"/>
        <v>0</v>
      </c>
    </row>
    <row r="17" spans="1:6" ht="15.75" thickBot="1" x14ac:dyDescent="0.3">
      <c r="A17" s="6" t="s">
        <v>30</v>
      </c>
      <c r="B17" s="4" t="s">
        <v>46</v>
      </c>
      <c r="C17" s="2" t="s">
        <v>47</v>
      </c>
      <c r="D17" s="29">
        <v>1</v>
      </c>
      <c r="E17" s="33"/>
      <c r="F17" s="23">
        <f t="shared" si="1"/>
        <v>0</v>
      </c>
    </row>
    <row r="18" spans="1:6" x14ac:dyDescent="0.25">
      <c r="A18" s="14" t="s">
        <v>14</v>
      </c>
      <c r="B18" s="15" t="s">
        <v>19</v>
      </c>
      <c r="C18" s="16"/>
      <c r="D18" s="28"/>
      <c r="E18" s="32"/>
      <c r="F18" s="22"/>
    </row>
    <row r="19" spans="1:6" x14ac:dyDescent="0.25">
      <c r="A19" s="6" t="s">
        <v>31</v>
      </c>
      <c r="B19" s="36" t="s">
        <v>49</v>
      </c>
      <c r="C19" s="2" t="s">
        <v>43</v>
      </c>
      <c r="D19" s="37">
        <v>76.900000000000006</v>
      </c>
      <c r="E19" s="33"/>
      <c r="F19" s="23">
        <f t="shared" si="0"/>
        <v>0</v>
      </c>
    </row>
    <row r="20" spans="1:6" x14ac:dyDescent="0.25">
      <c r="A20" s="6" t="s">
        <v>32</v>
      </c>
      <c r="B20" s="50" t="s">
        <v>72</v>
      </c>
      <c r="C20" s="2" t="s">
        <v>15</v>
      </c>
      <c r="D20" s="37">
        <f>(76.9+D21*0.2)*7.2</f>
        <v>598.03200000000004</v>
      </c>
      <c r="E20" s="33"/>
      <c r="F20" s="23">
        <f t="shared" si="0"/>
        <v>0</v>
      </c>
    </row>
    <row r="21" spans="1:6" x14ac:dyDescent="0.25">
      <c r="A21" s="6" t="s">
        <v>33</v>
      </c>
      <c r="B21" s="36" t="s">
        <v>50</v>
      </c>
      <c r="C21" s="2" t="s">
        <v>17</v>
      </c>
      <c r="D21" s="29">
        <v>30.8</v>
      </c>
      <c r="E21" s="33"/>
      <c r="F21" s="23">
        <f t="shared" si="0"/>
        <v>0</v>
      </c>
    </row>
    <row r="22" spans="1:6" x14ac:dyDescent="0.25">
      <c r="A22" s="6" t="s">
        <v>34</v>
      </c>
      <c r="B22" s="36" t="s">
        <v>51</v>
      </c>
      <c r="C22" s="2" t="s">
        <v>17</v>
      </c>
      <c r="D22" s="29">
        <v>8.5</v>
      </c>
      <c r="E22" s="33"/>
      <c r="F22" s="23">
        <f t="shared" si="0"/>
        <v>0</v>
      </c>
    </row>
    <row r="23" spans="1:6" x14ac:dyDescent="0.25">
      <c r="A23" s="36" t="s">
        <v>35</v>
      </c>
      <c r="B23" s="36" t="s">
        <v>52</v>
      </c>
      <c r="C23" s="2" t="s">
        <v>43</v>
      </c>
      <c r="D23" s="29">
        <v>3.4</v>
      </c>
      <c r="E23" s="33"/>
      <c r="F23" s="23">
        <f t="shared" si="0"/>
        <v>0</v>
      </c>
    </row>
    <row r="24" spans="1:6" ht="30" x14ac:dyDescent="0.25">
      <c r="A24" s="4" t="s">
        <v>36</v>
      </c>
      <c r="B24" s="47" t="s">
        <v>66</v>
      </c>
      <c r="C24" s="29" t="s">
        <v>15</v>
      </c>
      <c r="D24" s="33">
        <v>6.5</v>
      </c>
      <c r="E24" s="33"/>
      <c r="F24" s="23">
        <f>E24*D22</f>
        <v>0</v>
      </c>
    </row>
    <row r="25" spans="1:6" ht="15.75" thickBot="1" x14ac:dyDescent="0.3">
      <c r="A25" s="6" t="s">
        <v>37</v>
      </c>
      <c r="B25" s="2" t="s">
        <v>46</v>
      </c>
      <c r="C25" s="29" t="s">
        <v>47</v>
      </c>
      <c r="D25" s="33">
        <v>1</v>
      </c>
      <c r="E25" s="33"/>
      <c r="F25" s="23">
        <f>E25*D23</f>
        <v>0</v>
      </c>
    </row>
    <row r="26" spans="1:6" s="1" customFormat="1" x14ac:dyDescent="0.25">
      <c r="A26" s="14" t="s">
        <v>18</v>
      </c>
      <c r="B26" s="38" t="s">
        <v>20</v>
      </c>
      <c r="C26" s="38"/>
      <c r="D26" s="39"/>
      <c r="E26" s="40"/>
      <c r="F26" s="41"/>
    </row>
    <row r="27" spans="1:6" ht="30" x14ac:dyDescent="0.25">
      <c r="A27" s="6" t="s">
        <v>38</v>
      </c>
      <c r="B27" s="51" t="s">
        <v>74</v>
      </c>
      <c r="C27" s="2" t="s">
        <v>43</v>
      </c>
      <c r="D27" s="29">
        <v>44.7</v>
      </c>
      <c r="E27" s="33"/>
      <c r="F27" s="23">
        <f t="shared" si="0"/>
        <v>0</v>
      </c>
    </row>
    <row r="28" spans="1:6" x14ac:dyDescent="0.25">
      <c r="A28" s="6" t="s">
        <v>26</v>
      </c>
      <c r="B28" s="49" t="s">
        <v>73</v>
      </c>
      <c r="C28" s="2" t="s">
        <v>43</v>
      </c>
      <c r="D28" s="29">
        <f>D27+D29*0.2</f>
        <v>48.080000000000005</v>
      </c>
      <c r="E28" s="33"/>
      <c r="F28" s="23">
        <f>E28*D28</f>
        <v>0</v>
      </c>
    </row>
    <row r="29" spans="1:6" x14ac:dyDescent="0.25">
      <c r="A29" s="6" t="s">
        <v>39</v>
      </c>
      <c r="B29" s="36" t="s">
        <v>61</v>
      </c>
      <c r="C29" s="2" t="s">
        <v>15</v>
      </c>
      <c r="D29" s="29">
        <v>16.899999999999999</v>
      </c>
      <c r="E29" s="33"/>
      <c r="F29" s="23">
        <f t="shared" si="0"/>
        <v>0</v>
      </c>
    </row>
    <row r="30" spans="1:6" x14ac:dyDescent="0.25">
      <c r="A30" s="6" t="s">
        <v>40</v>
      </c>
      <c r="B30" s="36" t="s">
        <v>60</v>
      </c>
      <c r="C30" s="2" t="s">
        <v>15</v>
      </c>
      <c r="D30" s="29">
        <v>4.7</v>
      </c>
      <c r="E30" s="33"/>
      <c r="F30" s="23">
        <f t="shared" si="0"/>
        <v>0</v>
      </c>
    </row>
    <row r="31" spans="1:6" ht="30" x14ac:dyDescent="0.25">
      <c r="A31" s="6" t="s">
        <v>41</v>
      </c>
      <c r="B31" s="47" t="s">
        <v>65</v>
      </c>
      <c r="C31" s="2" t="s">
        <v>15</v>
      </c>
      <c r="D31" s="29">
        <v>4.8</v>
      </c>
      <c r="E31" s="33"/>
      <c r="F31" s="23">
        <f t="shared" si="0"/>
        <v>0</v>
      </c>
    </row>
    <row r="32" spans="1:6" ht="15.75" thickBot="1" x14ac:dyDescent="0.3">
      <c r="A32" s="8" t="s">
        <v>42</v>
      </c>
      <c r="B32" s="9" t="s">
        <v>46</v>
      </c>
      <c r="C32" s="9" t="s">
        <v>47</v>
      </c>
      <c r="D32" s="30">
        <v>1</v>
      </c>
      <c r="E32" s="34"/>
      <c r="F32" s="24">
        <v>0</v>
      </c>
    </row>
    <row r="33" spans="1:6" x14ac:dyDescent="0.25">
      <c r="A33" s="14" t="s">
        <v>53</v>
      </c>
      <c r="B33" s="38" t="s">
        <v>57</v>
      </c>
      <c r="C33" s="38"/>
      <c r="D33" s="39"/>
      <c r="E33" s="40"/>
      <c r="F33" s="41"/>
    </row>
    <row r="34" spans="1:6" x14ac:dyDescent="0.25">
      <c r="A34" s="6" t="s">
        <v>54</v>
      </c>
      <c r="B34" s="36" t="s">
        <v>55</v>
      </c>
      <c r="C34" s="2" t="s">
        <v>47</v>
      </c>
      <c r="D34" s="29">
        <v>1</v>
      </c>
      <c r="E34" s="33"/>
      <c r="F34" s="23">
        <v>0</v>
      </c>
    </row>
    <row r="35" spans="1:6" ht="15.75" thickBot="1" x14ac:dyDescent="0.3">
      <c r="A35" s="8" t="s">
        <v>56</v>
      </c>
      <c r="B35" s="44" t="s">
        <v>62</v>
      </c>
      <c r="C35" s="9" t="s">
        <v>47</v>
      </c>
      <c r="D35" s="30">
        <v>1</v>
      </c>
      <c r="E35" s="34"/>
      <c r="F35" s="24">
        <v>0</v>
      </c>
    </row>
    <row r="36" spans="1:6" x14ac:dyDescent="0.25">
      <c r="E36" s="42" t="s">
        <v>44</v>
      </c>
      <c r="F36" s="43">
        <f>SUM(F3:F35)</f>
        <v>0</v>
      </c>
    </row>
    <row r="37" spans="1:6" x14ac:dyDescent="0.25">
      <c r="E37" s="7" t="s">
        <v>63</v>
      </c>
      <c r="F37" s="26">
        <f>F36*0.2</f>
        <v>0</v>
      </c>
    </row>
    <row r="38" spans="1:6" ht="15.75" thickBot="1" x14ac:dyDescent="0.3">
      <c r="E38" s="21" t="s">
        <v>45</v>
      </c>
      <c r="F38" s="27">
        <f>F37+F36</f>
        <v>0</v>
      </c>
    </row>
    <row r="40" spans="1:6" ht="30" customHeight="1" x14ac:dyDescent="0.25">
      <c r="A40" s="52" t="s">
        <v>75</v>
      </c>
      <c r="B40" s="52"/>
      <c r="C40" s="52"/>
      <c r="D40" s="52"/>
      <c r="E40" s="52"/>
      <c r="F40" s="52"/>
    </row>
  </sheetData>
  <mergeCells count="1">
    <mergeCell ref="A40:F4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2018-07-01T21:07:35Z</dcterms:modified>
</cp:coreProperties>
</file>