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0" yWindow="0" windowWidth="10635" windowHeight="10920"/>
  </bookViews>
  <sheets>
    <sheet name="Leht1" sheetId="1" r:id="rId1"/>
    <sheet name="Leht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F104" i="1"/>
  <c r="F103" i="1"/>
  <c r="F106" i="1"/>
  <c r="F107" i="1"/>
  <c r="F101" i="1"/>
  <c r="F99" i="1"/>
  <c r="F97" i="1"/>
  <c r="C133" i="1"/>
  <c r="F133" i="1" s="1"/>
  <c r="C126" i="1"/>
  <c r="C130" i="1" s="1"/>
  <c r="F130" i="1" s="1"/>
  <c r="C121" i="1"/>
  <c r="C123" i="1" s="1"/>
  <c r="F123" i="1" s="1"/>
  <c r="F117" i="1"/>
  <c r="A2" i="2"/>
  <c r="C125" i="1"/>
  <c r="F125" i="1" s="1"/>
  <c r="F54" i="1"/>
  <c r="F35" i="1"/>
  <c r="F184" i="1"/>
  <c r="F183" i="1"/>
  <c r="F182" i="1"/>
  <c r="F180" i="1"/>
  <c r="F179" i="1"/>
  <c r="F178" i="1"/>
  <c r="F177" i="1"/>
  <c r="F176" i="1"/>
  <c r="F174" i="1"/>
  <c r="F173" i="1"/>
  <c r="F172" i="1"/>
  <c r="F171" i="1"/>
  <c r="F170" i="1"/>
  <c r="F169" i="1"/>
  <c r="F168" i="1"/>
  <c r="F167" i="1"/>
  <c r="F166" i="1"/>
  <c r="F165" i="1"/>
  <c r="F163" i="1"/>
  <c r="F162" i="1"/>
  <c r="F161" i="1"/>
  <c r="F160" i="1"/>
  <c r="F159" i="1"/>
  <c r="F158" i="1"/>
  <c r="F157" i="1"/>
  <c r="F154" i="1"/>
  <c r="F153" i="1" s="1"/>
  <c r="F152" i="1"/>
  <c r="F151" i="1"/>
  <c r="F148" i="1"/>
  <c r="F147" i="1"/>
  <c r="F146" i="1"/>
  <c r="F145" i="1"/>
  <c r="F144" i="1"/>
  <c r="F143" i="1"/>
  <c r="F142" i="1"/>
  <c r="F141" i="1"/>
  <c r="F140" i="1"/>
  <c r="F138" i="1"/>
  <c r="F137" i="1"/>
  <c r="F136" i="1"/>
  <c r="F135" i="1"/>
  <c r="F134" i="1"/>
  <c r="F132" i="1"/>
  <c r="F129" i="1"/>
  <c r="F128" i="1"/>
  <c r="F127" i="1"/>
  <c r="F126" i="1"/>
  <c r="F124" i="1"/>
  <c r="F122" i="1"/>
  <c r="F119" i="1"/>
  <c r="F116" i="1"/>
  <c r="F115" i="1"/>
  <c r="F114" i="1"/>
  <c r="F113" i="1"/>
  <c r="F111" i="1"/>
  <c r="F110" i="1"/>
  <c r="F100" i="1"/>
  <c r="F96" i="1"/>
  <c r="F94" i="1"/>
  <c r="F93" i="1"/>
  <c r="F92" i="1"/>
  <c r="F91" i="1"/>
  <c r="F90" i="1"/>
  <c r="F88" i="1"/>
  <c r="F87" i="1"/>
  <c r="F86" i="1"/>
  <c r="F85" i="1"/>
  <c r="F83" i="1"/>
  <c r="F82" i="1"/>
  <c r="F81" i="1"/>
  <c r="F75" i="1"/>
  <c r="F74" i="1"/>
  <c r="F73" i="1"/>
  <c r="F72" i="1"/>
  <c r="F71" i="1"/>
  <c r="F70" i="1"/>
  <c r="F69" i="1"/>
  <c r="F68" i="1"/>
  <c r="F67" i="1"/>
  <c r="F64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5" i="1"/>
  <c r="F44" i="1"/>
  <c r="F43" i="1"/>
  <c r="F42" i="1"/>
  <c r="F40" i="1"/>
  <c r="F39" i="1"/>
  <c r="F38" i="1"/>
  <c r="F37" i="1"/>
  <c r="F33" i="1"/>
  <c r="F32" i="1"/>
  <c r="F31" i="1"/>
  <c r="F30" i="1"/>
  <c r="F29" i="1"/>
  <c r="F28" i="1"/>
  <c r="F26" i="1"/>
  <c r="F25" i="1"/>
  <c r="F23" i="1"/>
  <c r="F22" i="1"/>
  <c r="F20" i="1"/>
  <c r="F19" i="1"/>
  <c r="F18" i="1"/>
  <c r="F17" i="1"/>
  <c r="F16" i="1"/>
  <c r="F15" i="1"/>
  <c r="F14" i="1"/>
  <c r="F12" i="1"/>
  <c r="F11" i="1"/>
  <c r="F9" i="1"/>
  <c r="F164" i="1"/>
  <c r="F181" i="1"/>
  <c r="F175" i="1"/>
  <c r="F121" i="1"/>
  <c r="F66" i="1" l="1"/>
  <c r="F65" i="1" s="1"/>
  <c r="F84" i="1"/>
  <c r="F89" i="1"/>
  <c r="F109" i="1"/>
  <c r="F112" i="1"/>
  <c r="F47" i="1"/>
  <c r="F41" i="1"/>
  <c r="F10" i="1"/>
  <c r="F21" i="1"/>
  <c r="F24" i="1"/>
  <c r="F139" i="1"/>
  <c r="F150" i="1"/>
  <c r="F149" i="1" s="1"/>
  <c r="F156" i="1"/>
  <c r="F155" i="1" s="1"/>
  <c r="F36" i="1"/>
  <c r="F57" i="1"/>
  <c r="F80" i="1"/>
  <c r="F95" i="1"/>
  <c r="F131" i="1"/>
  <c r="F13" i="1"/>
  <c r="C120" i="1"/>
  <c r="F120" i="1" s="1"/>
  <c r="F118" i="1" s="1"/>
  <c r="F46" i="1" l="1"/>
  <c r="F8" i="1"/>
  <c r="F108" i="1"/>
  <c r="F79" i="1"/>
  <c r="F185" i="1" l="1"/>
  <c r="F186" i="1" s="1"/>
  <c r="F187" i="1" s="1"/>
</calcChain>
</file>

<file path=xl/comments1.xml><?xml version="1.0" encoding="utf-8"?>
<comments xmlns="http://schemas.openxmlformats.org/spreadsheetml/2006/main">
  <authors>
    <author>Aivar</author>
  </authors>
  <commentList>
    <comment ref="C53" authorId="0">
      <text>
        <r>
          <rPr>
            <b/>
            <sz val="9"/>
            <color indexed="81"/>
            <rFont val="Tahoma"/>
            <family val="2"/>
          </rPr>
          <t>Aivar:</t>
        </r>
        <r>
          <rPr>
            <sz val="9"/>
            <color indexed="81"/>
            <rFont val="Tahoma"/>
            <family val="2"/>
          </rPr>
          <t xml:space="preserve">
maht täpsustada!!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Aivar:</t>
        </r>
        <r>
          <rPr>
            <sz val="9"/>
            <color indexed="81"/>
            <rFont val="Tahoma"/>
            <family val="2"/>
          </rPr>
          <t xml:space="preserve">
kogus täpsustada!!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Aivar:</t>
        </r>
        <r>
          <rPr>
            <sz val="9"/>
            <color indexed="81"/>
            <rFont val="Tahoma"/>
            <family val="2"/>
          </rPr>
          <t xml:space="preserve">
kogus täpsustada!</t>
        </r>
      </text>
    </comment>
    <comment ref="C56" authorId="0">
      <text>
        <r>
          <rPr>
            <b/>
            <sz val="9"/>
            <color indexed="81"/>
            <rFont val="Tahoma"/>
            <family val="2"/>
          </rPr>
          <t>Aivar:</t>
        </r>
        <r>
          <rPr>
            <sz val="9"/>
            <color indexed="81"/>
            <rFont val="Tahoma"/>
            <family val="2"/>
          </rPr>
          <t xml:space="preserve">
kogus täpsustada !</t>
        </r>
      </text>
    </comment>
  </commentList>
</comments>
</file>

<file path=xl/sharedStrings.xml><?xml version="1.0" encoding="utf-8"?>
<sst xmlns="http://schemas.openxmlformats.org/spreadsheetml/2006/main" count="273" uniqueCount="184">
  <si>
    <t>Hinnatabel</t>
  </si>
  <si>
    <t xml:space="preserve">Kood </t>
  </si>
  <si>
    <t xml:space="preserve">Kululiik </t>
  </si>
  <si>
    <t xml:space="preserve">Maht </t>
  </si>
  <si>
    <t xml:space="preserve">Ühik </t>
  </si>
  <si>
    <t xml:space="preserve">Ühikuhinnad </t>
  </si>
  <si>
    <t xml:space="preserve">Summa </t>
  </si>
  <si>
    <t xml:space="preserve">VÄLISRAJATISED </t>
  </si>
  <si>
    <t xml:space="preserve">Ettevalmistus ja lammutus </t>
  </si>
  <si>
    <t>Ettevalmistus ja raadamine</t>
  </si>
  <si>
    <t>Ettevalmistustööd</t>
  </si>
  <si>
    <t>obj</t>
  </si>
  <si>
    <t xml:space="preserve">Hoonealune süvend </t>
  </si>
  <si>
    <t>Pinnase koorimine</t>
  </si>
  <si>
    <t>Kasvupinnase koorimine ca. 300 mm sh +1m maja perimeetris</t>
  </si>
  <si>
    <t>m2</t>
  </si>
  <si>
    <t>Kaeved</t>
  </si>
  <si>
    <t>Vundamendi süvendi väljakaeve</t>
  </si>
  <si>
    <t>m3</t>
  </si>
  <si>
    <t>Täited</t>
  </si>
  <si>
    <t>Hoone sisene tagasitäide tihendatud liivaga</t>
  </si>
  <si>
    <t>Hoone väliperimeetri tagasitäide tihendatud liivaga</t>
  </si>
  <si>
    <t xml:space="preserve">Hoonevälised ehitised </t>
  </si>
  <si>
    <t>Välistrepid</t>
  </si>
  <si>
    <t>Välistrepi ehitus r/b konstruktsioonil</t>
  </si>
  <si>
    <t xml:space="preserve">Välisvõrgud </t>
  </si>
  <si>
    <t>Väliskanalisatsioon</t>
  </si>
  <si>
    <t>Olmekanalisatsiooni torustike paigaldus koos kaevete, aluste ja tagasitäitega</t>
  </si>
  <si>
    <t>jm</t>
  </si>
  <si>
    <t>Veetorustik</t>
  </si>
  <si>
    <t>Veetorustiku paigaldus koos kaevete, aluste ja tagasitäitega /krundisisene/</t>
  </si>
  <si>
    <t>Kaabelliinid</t>
  </si>
  <si>
    <t>Peatoiteliin koos kaevete , aluste ja tagasitäitega</t>
  </si>
  <si>
    <t>Sideliinid</t>
  </si>
  <si>
    <t>Sidekanalisatsiooni ehitus koos kaevete , aluste ja tagasitäitega</t>
  </si>
  <si>
    <t>Drenaaž</t>
  </si>
  <si>
    <t>Drenaaži torustike paigaldus koos kaevete, aluste ja tagasitäitega</t>
  </si>
  <si>
    <t xml:space="preserve">Kaeved maa-alal </t>
  </si>
  <si>
    <t>Betoonkivi kattega teede aluse kasvupinnase koorimine ca 300 mm kuhjamisega töömaal</t>
  </si>
  <si>
    <t>Täide</t>
  </si>
  <si>
    <t>Teealuste planeerimine ja täide liivaga ca 150 mm</t>
  </si>
  <si>
    <t xml:space="preserve">Maa-ala pinnakatted </t>
  </si>
  <si>
    <t>Teede ja platside alused</t>
  </si>
  <si>
    <t>Betoonkivist kattega teede killustikalused 200 mm</t>
  </si>
  <si>
    <t>Kivi- ja plaatkatted</t>
  </si>
  <si>
    <t>Betoonkivi 60 mm paigaldus koos 20mm liivast sängituskihiga</t>
  </si>
  <si>
    <t xml:space="preserve">ALUSED JA VUNDAMENDID </t>
  </si>
  <si>
    <t xml:space="preserve">Rostvärgid ja taldmikud </t>
  </si>
  <si>
    <t>Liiv- ja killustikalused</t>
  </si>
  <si>
    <t>Vundamentide tihendatud killustikalused 100 mm</t>
  </si>
  <si>
    <t>Betoontarindid</t>
  </si>
  <si>
    <t xml:space="preserve">Raudbetoon lintvundamendi taldmik </t>
  </si>
  <si>
    <t>Sooja- ja hüdroisolatsioon</t>
  </si>
  <si>
    <t>Vundamentide kapilaarne katkestus vundament-sein</t>
  </si>
  <si>
    <t>Vertikalne vahtplastsoojustus EPS 100 50 mm</t>
  </si>
  <si>
    <t>Vertikalne vahtplastsoojustus EPS 100 100 mm</t>
  </si>
  <si>
    <t>Horisontaalne vahtplastsoojustus EPS 60 100 mm</t>
  </si>
  <si>
    <t xml:space="preserve">Aluspõrandad </t>
  </si>
  <si>
    <t>Liiv-ja killustikalus</t>
  </si>
  <si>
    <t>Aluspõrandate liivaalused 200 mm</t>
  </si>
  <si>
    <t xml:space="preserve">Betoonaluspõrand 100 mm </t>
  </si>
  <si>
    <t>Aluspõranda soojustus EPS 100 100 mm</t>
  </si>
  <si>
    <t>Aluspõranda kile</t>
  </si>
  <si>
    <t xml:space="preserve">KANDETARINDID </t>
  </si>
  <si>
    <t xml:space="preserve">Kandvad ja välisseinad </t>
  </si>
  <si>
    <t>Metalltarindid</t>
  </si>
  <si>
    <t xml:space="preserve">Terastalad </t>
  </si>
  <si>
    <t>kg</t>
  </si>
  <si>
    <t>Müüritised</t>
  </si>
  <si>
    <t>kmpl</t>
  </si>
  <si>
    <t>Puittarindid</t>
  </si>
  <si>
    <t xml:space="preserve">Liimpuittalad </t>
  </si>
  <si>
    <t>Seinte fassaadikatted</t>
  </si>
  <si>
    <t>Seinte katmine laudisega</t>
  </si>
  <si>
    <t xml:space="preserve">Vahe- ja katuslaed </t>
  </si>
  <si>
    <t>Elemendid</t>
  </si>
  <si>
    <t xml:space="preserve">FASSAADIELEMENDID JA KATUSED </t>
  </si>
  <si>
    <t xml:space="preserve">Aknad </t>
  </si>
  <si>
    <t>Puit- ja puitalumiiniumaknad</t>
  </si>
  <si>
    <t>Puitalumiiniumaknad</t>
  </si>
  <si>
    <t>Akende paigaldus</t>
  </si>
  <si>
    <t xml:space="preserve">Välisuksed ja väravad </t>
  </si>
  <si>
    <t>Puituksed ja –väravad</t>
  </si>
  <si>
    <t xml:space="preserve">Välisuks 1000x2100 </t>
  </si>
  <si>
    <t>tk</t>
  </si>
  <si>
    <t>Välisuks  900x2100</t>
  </si>
  <si>
    <t>Tehnoruumi uks 1000x2100</t>
  </si>
  <si>
    <t xml:space="preserve">Rõdud ja terrassid </t>
  </si>
  <si>
    <t>Pinnakatted</t>
  </si>
  <si>
    <t xml:space="preserve">Hoonega külgneva puitterrassi ehitus koos aluskkarkassiga </t>
  </si>
  <si>
    <t>Terasside killustikaluste geotekstiili paigaldus</t>
  </si>
  <si>
    <t>Killlustikalused terrassidele h-150 mm</t>
  </si>
  <si>
    <t xml:space="preserve">Katusetarindid </t>
  </si>
  <si>
    <t>Katusekate</t>
  </si>
  <si>
    <t>Plekk Classic</t>
  </si>
  <si>
    <t>Puitfermid</t>
  </si>
  <si>
    <t>Roov</t>
  </si>
  <si>
    <t>Tuulutusliist</t>
  </si>
  <si>
    <t>Aurutõke</t>
  </si>
  <si>
    <t>Min vill 300mm</t>
  </si>
  <si>
    <t xml:space="preserve">m2 </t>
  </si>
  <si>
    <t>Vihmaveetoru</t>
  </si>
  <si>
    <t>Vihmaveerennid</t>
  </si>
  <si>
    <t xml:space="preserve">RUUMITARINDID JA PINNAKATTED </t>
  </si>
  <si>
    <t xml:space="preserve">Vaheseinad </t>
  </si>
  <si>
    <t xml:space="preserve">Siseuksed </t>
  </si>
  <si>
    <t>Klaasuksed</t>
  </si>
  <si>
    <t>SU-7 900*2100 mm karastatud klaas</t>
  </si>
  <si>
    <t>Puituksed</t>
  </si>
  <si>
    <t>Sile spoonitud siseuks 1000x2100</t>
  </si>
  <si>
    <t>Sile spoonitud siseuks 800x2100</t>
  </si>
  <si>
    <t xml:space="preserve">Siseseinte pinnakatted </t>
  </si>
  <si>
    <t>Värvkatted</t>
  </si>
  <si>
    <t>Siseseinte pahteldamine ja viimistlemine lateksvärviga</t>
  </si>
  <si>
    <t>Krohv- ja tasandus</t>
  </si>
  <si>
    <t>Plaatkatted</t>
  </si>
  <si>
    <t>San.ruumide keraamiline seinaplaat 20 eur/m2</t>
  </si>
  <si>
    <t>San.ruumide seinte plaatimine</t>
  </si>
  <si>
    <t>Puitvooderdus</t>
  </si>
  <si>
    <t>Sauna seina konstruktsioon</t>
  </si>
  <si>
    <t>Sooja-, heli- ja hüdroisolatsioon</t>
  </si>
  <si>
    <t xml:space="preserve">Plaadi alune hüdroisolatsioon kangata </t>
  </si>
  <si>
    <t xml:space="preserve">Lagede pinnakatted </t>
  </si>
  <si>
    <t>Lagede  pahteldamine ja viimistlemine lateksvärviga</t>
  </si>
  <si>
    <t>Kipsplaatlagede pahteldamine ja viimistlemine värviga</t>
  </si>
  <si>
    <t>San.ruumides kipsplaatlagede pahteldamine ja viimistlemine värviga</t>
  </si>
  <si>
    <t>Puidust laed, kipsplaatlaed</t>
  </si>
  <si>
    <t>Kipsplaadi 2* paigaldamine lakke riputatud metallkonstruktsioonil</t>
  </si>
  <si>
    <t>Sauna lae konstruktsioon</t>
  </si>
  <si>
    <t xml:space="preserve">Põrandad ja põrandakatted </t>
  </si>
  <si>
    <t>Epokatted ja pinnakõvendid</t>
  </si>
  <si>
    <t>Plaatpõrandad</t>
  </si>
  <si>
    <t>San.ruumide keraamiline plaat 20 eur/m2</t>
  </si>
  <si>
    <t>Põranda plaatimine</t>
  </si>
  <si>
    <t>Puitpõrandad</t>
  </si>
  <si>
    <t>Põranda parkett 25 eur/m2</t>
  </si>
  <si>
    <t>Parketti paigaldus põrandaliistudega</t>
  </si>
  <si>
    <t>Plaadi alune hüdroisolatsioon kangata</t>
  </si>
  <si>
    <t xml:space="preserve">SISUSTUS, INVENTAR, SEADMED </t>
  </si>
  <si>
    <t>Inventar</t>
  </si>
  <si>
    <t>Saunalava ehitus</t>
  </si>
  <si>
    <t>Lõõrid, korstnad ja küttekolded</t>
  </si>
  <si>
    <t>Moodulkorsten 1-lõõriga</t>
  </si>
  <si>
    <t xml:space="preserve">TEHNOSÜSTEEMID </t>
  </si>
  <si>
    <t xml:space="preserve">Veevarustus ja kanalisatsioon </t>
  </si>
  <si>
    <t>Veevarustus</t>
  </si>
  <si>
    <t>Veevarustustööd</t>
  </si>
  <si>
    <t>Kanalisatsioon</t>
  </si>
  <si>
    <t>Kanalisatsioonitööd</t>
  </si>
  <si>
    <t>Sanitaartehnika seadmed</t>
  </si>
  <si>
    <t xml:space="preserve">Küte, ventilatsioon ja jahutus </t>
  </si>
  <si>
    <t>Küttetorustikud</t>
  </si>
  <si>
    <t>Põrandakütte torustikud</t>
  </si>
  <si>
    <t>Küttekehad</t>
  </si>
  <si>
    <t>Küttekehad (nt Nibe)</t>
  </si>
  <si>
    <t>Katlamajad, soojasõlmed, boilerid</t>
  </si>
  <si>
    <t>Maakütte paigaldus komplektis</t>
  </si>
  <si>
    <t>Ventilatsiooniseadmed</t>
  </si>
  <si>
    <t>Ventilatsiooni agregaat (nt Wolf)</t>
  </si>
  <si>
    <t>Ventilatsioonitorustikud</t>
  </si>
  <si>
    <t>Ventilatsioonitorustikud, fitingud, plafoonid ja paigaldus</t>
  </si>
  <si>
    <t xml:space="preserve">Tugevvoolupaigaldis </t>
  </si>
  <si>
    <t>Elektri peajaotussüsteemid</t>
  </si>
  <si>
    <t>Kaabeldus</t>
  </si>
  <si>
    <t>Valgustite valmidus ja paigaldus /ei sisalda valgustite maksumust/</t>
  </si>
  <si>
    <t>Pistikute , lülitite paigaldus</t>
  </si>
  <si>
    <t>Maanduskontuur</t>
  </si>
  <si>
    <t xml:space="preserve">Nõrkvoolupaigaldis ja automaatika </t>
  </si>
  <si>
    <t>TV ja side kaabeldus /ei sisalda pistikuid ja lõppseadmeid/</t>
  </si>
  <si>
    <t>Turvasõsteemide kaabeldus</t>
  </si>
  <si>
    <t>EHITUSPLATSI ÜLD- JA KORRALDUSKULUD</t>
  </si>
  <si>
    <t>KOKKU</t>
  </si>
  <si>
    <t>Käibemaks 20%</t>
  </si>
  <si>
    <t>Kokku käibemaksuga</t>
  </si>
  <si>
    <t>Reovee mahuti koos kaevete ja tagsitäitega</t>
  </si>
  <si>
    <t>Aeroc materjalid sh sillused paigaldus</t>
  </si>
  <si>
    <t>Aeroc laepaneelid paigaldus</t>
  </si>
  <si>
    <t>Kandvad j a mitte kandvad vaheseinad</t>
  </si>
  <si>
    <t>Aeroc vaheseinte paigaldus</t>
  </si>
  <si>
    <t>Saunaahi</t>
  </si>
  <si>
    <t>Sanitaartehnika paigaldus  WC potid seina küljes</t>
  </si>
  <si>
    <r>
      <t>Hoone sokliosa ja seinte krohvimine krohvsüsteemiga (</t>
    </r>
    <r>
      <rPr>
        <sz val="9"/>
        <color rgb="FFFF0000"/>
        <rFont val="Calibri"/>
        <family val="2"/>
        <scheme val="minor"/>
      </rPr>
      <t>maht täpsustada</t>
    </r>
    <r>
      <rPr>
        <sz val="9"/>
        <color theme="1"/>
        <rFont val="Calibri"/>
        <family val="2"/>
        <charset val="186"/>
        <scheme val="minor"/>
      </rPr>
      <t>)</t>
    </r>
  </si>
  <si>
    <r>
      <t xml:space="preserve">Plokkseinte pahteldamine ja viimistlemine värviga </t>
    </r>
    <r>
      <rPr>
        <sz val="9"/>
        <color rgb="FFFF0000"/>
        <rFont val="Calibri"/>
        <family val="2"/>
        <scheme val="minor"/>
      </rPr>
      <t>(pindala üle kontrollida)</t>
    </r>
  </si>
  <si>
    <r>
      <t>Seinte kergkrohv tasandus  võrguga</t>
    </r>
    <r>
      <rPr>
        <sz val="9"/>
        <color rgb="FFFF0000"/>
        <rFont val="Calibri"/>
        <family val="2"/>
        <scheme val="minor"/>
      </rPr>
      <t xml:space="preserve"> (pindala üle kontrollida)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</si>
</sst>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m/yyyy"/>
    <numFmt numFmtId="165" formatCode="_-[$€-2]\ * #,##0.00_-;\-[$€-2]\ * #,##0.00_-;_-[$€-2]\ * \-??_-;_-@_-"/>
    <numFmt numFmtId="166" formatCode="_-[$€-2]\ * #,##0.0_-;\-[$€-2]\ * #,##0.0_-;_-[$€-2]\ * \-??_-;_-@_-"/>
    <numFmt numFmtId="167" formatCode="[$€-2]\ #,##0.0;\-[$€-2]\ #,##0.0"/>
    <numFmt numFmtId="168" formatCode="_-[$€-2]\ * #,##0.00_-;\-[$€-2]\ * #,##0.00_-;_-[$€-2]\ * &quot;-&quot;??_-;_-@_-"/>
  </numFmts>
  <fonts count="12" x14ac:knownFonts="1"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i/>
      <u/>
      <sz val="9"/>
      <color rgb="FF000000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rgb="FF000000"/>
      <name val="Calibri"/>
      <family val="2"/>
      <charset val="186"/>
    </font>
    <font>
      <sz val="9"/>
      <color rgb="FF000000"/>
      <name val="Arial"/>
      <family val="2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FF3B3B"/>
        <bgColor rgb="FFC0C0C0"/>
      </patternFill>
    </fill>
    <fill>
      <patternFill patternType="solid">
        <fgColor rgb="FFFF3B3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4" fontId="3" fillId="0" borderId="0" xfId="0" applyNumberFormat="1" applyFont="1" applyAlignment="1"/>
    <xf numFmtId="164" fontId="4" fillId="2" borderId="0" xfId="0" applyNumberFormat="1" applyFont="1" applyFill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6" fillId="4" borderId="1" xfId="0" applyFont="1" applyFill="1" applyBorder="1" applyAlignment="1"/>
    <xf numFmtId="0" fontId="7" fillId="4" borderId="1" xfId="0" applyFont="1" applyFill="1" applyBorder="1" applyAlignment="1"/>
    <xf numFmtId="0" fontId="7" fillId="4" borderId="1" xfId="0" applyFont="1" applyFill="1" applyBorder="1" applyAlignment="1">
      <alignment horizontal="center"/>
    </xf>
    <xf numFmtId="166" fontId="7" fillId="4" borderId="1" xfId="0" applyNumberFormat="1" applyFont="1" applyFill="1" applyBorder="1" applyAlignment="1"/>
    <xf numFmtId="165" fontId="7" fillId="4" borderId="1" xfId="0" applyNumberFormat="1" applyFont="1" applyFill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/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/>
    <xf numFmtId="0" fontId="7" fillId="2" borderId="1" xfId="0" applyFont="1" applyFill="1" applyBorder="1" applyAlignment="1"/>
    <xf numFmtId="0" fontId="7" fillId="0" borderId="1" xfId="1" applyFont="1" applyBorder="1" applyAlignment="1"/>
    <xf numFmtId="0" fontId="7" fillId="2" borderId="1" xfId="0" applyFont="1" applyFill="1" applyBorder="1" applyAlignment="1">
      <alignment horizontal="center"/>
    </xf>
    <xf numFmtId="166" fontId="7" fillId="2" borderId="1" xfId="0" applyNumberFormat="1" applyFont="1" applyFill="1" applyBorder="1" applyAlignment="1"/>
    <xf numFmtId="165" fontId="7" fillId="2" borderId="1" xfId="0" applyNumberFormat="1" applyFont="1" applyFill="1" applyBorder="1" applyAlignment="1"/>
    <xf numFmtId="0" fontId="7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/>
    <xf numFmtId="165" fontId="7" fillId="5" borderId="1" xfId="0" applyNumberFormat="1" applyFont="1" applyFill="1" applyBorder="1" applyAlignment="1"/>
    <xf numFmtId="165" fontId="3" fillId="0" borderId="1" xfId="0" applyNumberFormat="1" applyFont="1" applyFill="1" applyBorder="1" applyAlignment="1"/>
    <xf numFmtId="0" fontId="7" fillId="0" borderId="1" xfId="0" applyFont="1" applyFill="1" applyBorder="1" applyAlignment="1"/>
    <xf numFmtId="0" fontId="7" fillId="0" borderId="1" xfId="1" applyFont="1" applyFill="1" applyBorder="1" applyAlignment="1"/>
    <xf numFmtId="0" fontId="7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/>
    <xf numFmtId="165" fontId="7" fillId="0" borderId="1" xfId="0" applyNumberFormat="1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4" fontId="6" fillId="5" borderId="1" xfId="0" applyNumberFormat="1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167" fontId="3" fillId="2" borderId="5" xfId="0" applyNumberFormat="1" applyFont="1" applyFill="1" applyBorder="1" applyAlignment="1"/>
    <xf numFmtId="0" fontId="7" fillId="3" borderId="8" xfId="0" applyFont="1" applyFill="1" applyBorder="1" applyAlignment="1"/>
    <xf numFmtId="0" fontId="7" fillId="3" borderId="9" xfId="0" applyFont="1" applyFill="1" applyBorder="1" applyAlignment="1"/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/>
    <xf numFmtId="167" fontId="7" fillId="3" borderId="1" xfId="0" applyNumberFormat="1" applyFont="1" applyFill="1" applyBorder="1" applyAlignment="1"/>
    <xf numFmtId="168" fontId="7" fillId="3" borderId="5" xfId="0" applyNumberFormat="1" applyFont="1" applyFill="1" applyBorder="1" applyAlignment="1"/>
    <xf numFmtId="0" fontId="8" fillId="2" borderId="1" xfId="0" applyFont="1" applyFill="1" applyBorder="1" applyAlignment="1"/>
    <xf numFmtId="0" fontId="8" fillId="0" borderId="1" xfId="1" applyFont="1" applyBorder="1" applyAlignment="1"/>
    <xf numFmtId="0" fontId="8" fillId="2" borderId="1" xfId="0" applyFont="1" applyFill="1" applyBorder="1" applyAlignment="1">
      <alignment horizontal="center"/>
    </xf>
    <xf numFmtId="166" fontId="8" fillId="2" borderId="1" xfId="0" applyNumberFormat="1" applyFont="1" applyFill="1" applyBorder="1" applyAlignment="1"/>
    <xf numFmtId="165" fontId="8" fillId="2" borderId="1" xfId="0" applyNumberFormat="1" applyFont="1" applyFill="1" applyBorder="1" applyAlignment="1"/>
    <xf numFmtId="0" fontId="8" fillId="6" borderId="1" xfId="1" applyFont="1" applyFill="1" applyBorder="1" applyAlignment="1"/>
    <xf numFmtId="0" fontId="3" fillId="6" borderId="1" xfId="0" applyFont="1" applyFill="1" applyBorder="1" applyAlignment="1"/>
    <xf numFmtId="168" fontId="0" fillId="0" borderId="0" xfId="0" applyNumberFormat="1"/>
    <xf numFmtId="165" fontId="3" fillId="7" borderId="1" xfId="0" applyNumberFormat="1" applyFont="1" applyFill="1" applyBorder="1" applyAlignment="1"/>
    <xf numFmtId="166" fontId="8" fillId="7" borderId="1" xfId="0" applyNumberFormat="1" applyFont="1" applyFill="1" applyBorder="1" applyAlignment="1"/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87"/>
  <sheetViews>
    <sheetView tabSelected="1" zoomScale="90" zoomScaleNormal="90" workbookViewId="0">
      <selection activeCell="E1" sqref="E1"/>
    </sheetView>
  </sheetViews>
  <sheetFormatPr defaultRowHeight="15" x14ac:dyDescent="0.25"/>
  <cols>
    <col min="1" max="1" width="6.5703125" customWidth="1"/>
    <col min="2" max="2" width="54" customWidth="1"/>
    <col min="5" max="5" width="12.28515625" customWidth="1"/>
    <col min="6" max="6" width="13.7109375" customWidth="1"/>
    <col min="7" max="7" width="9.42578125" bestFit="1" customWidth="1"/>
  </cols>
  <sheetData>
    <row r="1" spans="1:6" x14ac:dyDescent="0.25">
      <c r="A1" s="1"/>
      <c r="B1" s="2"/>
      <c r="C1" s="3"/>
      <c r="D1" s="3"/>
      <c r="E1" s="4">
        <v>42874</v>
      </c>
      <c r="F1" s="5"/>
    </row>
    <row r="2" spans="1:6" x14ac:dyDescent="0.25">
      <c r="A2" s="1"/>
      <c r="B2" s="2"/>
      <c r="C2" s="3"/>
      <c r="D2" s="3"/>
      <c r="E2" s="2"/>
      <c r="F2" s="5"/>
    </row>
    <row r="3" spans="1:6" x14ac:dyDescent="0.25">
      <c r="A3" s="6"/>
      <c r="B3" s="6"/>
      <c r="C3" s="7"/>
      <c r="D3" s="7"/>
      <c r="E3" s="6"/>
      <c r="F3" s="6"/>
    </row>
    <row r="4" spans="1:6" x14ac:dyDescent="0.25">
      <c r="A4" s="6"/>
      <c r="B4" s="8" t="s">
        <v>0</v>
      </c>
      <c r="C4" s="7"/>
      <c r="D4" s="7"/>
      <c r="E4" s="6"/>
      <c r="F4" s="6"/>
    </row>
    <row r="5" spans="1:6" x14ac:dyDescent="0.25">
      <c r="A5" s="2"/>
      <c r="B5" s="2"/>
      <c r="C5" s="3"/>
      <c r="D5" s="3"/>
      <c r="E5" s="2"/>
      <c r="F5" s="2"/>
    </row>
    <row r="6" spans="1:6" x14ac:dyDescent="0.25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0" t="s">
        <v>6</v>
      </c>
    </row>
    <row r="7" spans="1:6" x14ac:dyDescent="0.25">
      <c r="A7" s="11"/>
      <c r="B7" s="11"/>
      <c r="C7" s="12"/>
      <c r="D7" s="12"/>
      <c r="E7" s="11"/>
      <c r="F7" s="2"/>
    </row>
    <row r="8" spans="1:6" x14ac:dyDescent="0.25">
      <c r="A8" s="13">
        <v>1</v>
      </c>
      <c r="B8" s="14" t="s">
        <v>7</v>
      </c>
      <c r="C8" s="15"/>
      <c r="D8" s="15"/>
      <c r="E8" s="16"/>
      <c r="F8" s="17">
        <f>SUM(F9:F45)/2</f>
        <v>0</v>
      </c>
    </row>
    <row r="9" spans="1:6" x14ac:dyDescent="0.25">
      <c r="A9" s="18"/>
      <c r="B9" s="19"/>
      <c r="C9" s="20"/>
      <c r="D9" s="20"/>
      <c r="E9" s="21"/>
      <c r="F9" s="21" t="str">
        <f>IF(C9="","",C9*E9)</f>
        <v/>
      </c>
    </row>
    <row r="10" spans="1:6" x14ac:dyDescent="0.25">
      <c r="A10" s="22">
        <v>11</v>
      </c>
      <c r="B10" s="23" t="s">
        <v>8</v>
      </c>
      <c r="C10" s="24"/>
      <c r="D10" s="24"/>
      <c r="E10" s="25"/>
      <c r="F10" s="26">
        <f>SUM(F11:F12)</f>
        <v>0</v>
      </c>
    </row>
    <row r="11" spans="1:6" x14ac:dyDescent="0.25">
      <c r="A11" s="18">
        <v>111</v>
      </c>
      <c r="B11" s="19" t="s">
        <v>9</v>
      </c>
      <c r="C11" s="20"/>
      <c r="D11" s="20"/>
      <c r="E11" s="21"/>
      <c r="F11" s="21" t="str">
        <f t="shared" ref="F11:F12" si="0">IF(C11="","",C11*E11)</f>
        <v/>
      </c>
    </row>
    <row r="12" spans="1:6" x14ac:dyDescent="0.25">
      <c r="A12" s="18"/>
      <c r="B12" s="19" t="s">
        <v>10</v>
      </c>
      <c r="C12" s="20">
        <v>1</v>
      </c>
      <c r="D12" s="20" t="s">
        <v>11</v>
      </c>
      <c r="E12" s="21"/>
      <c r="F12" s="21">
        <f t="shared" si="0"/>
        <v>0</v>
      </c>
    </row>
    <row r="13" spans="1:6" x14ac:dyDescent="0.25">
      <c r="A13" s="22">
        <v>12</v>
      </c>
      <c r="B13" s="23" t="s">
        <v>12</v>
      </c>
      <c r="C13" s="24"/>
      <c r="D13" s="24"/>
      <c r="E13" s="25"/>
      <c r="F13" s="26">
        <f>SUM(F14:F20)</f>
        <v>0</v>
      </c>
    </row>
    <row r="14" spans="1:6" x14ac:dyDescent="0.25">
      <c r="A14" s="18">
        <v>121</v>
      </c>
      <c r="B14" s="19" t="s">
        <v>13</v>
      </c>
      <c r="C14" s="20"/>
      <c r="D14" s="20"/>
      <c r="E14" s="21"/>
      <c r="F14" s="21" t="str">
        <f t="shared" ref="F14:F20" si="1">IF(C14="","",C14*E14)</f>
        <v/>
      </c>
    </row>
    <row r="15" spans="1:6" x14ac:dyDescent="0.25">
      <c r="A15" s="18"/>
      <c r="B15" s="19" t="s">
        <v>14</v>
      </c>
      <c r="C15" s="20">
        <v>200</v>
      </c>
      <c r="D15" s="20" t="s">
        <v>15</v>
      </c>
      <c r="E15" s="21"/>
      <c r="F15" s="21">
        <f t="shared" si="1"/>
        <v>0</v>
      </c>
    </row>
    <row r="16" spans="1:6" x14ac:dyDescent="0.25">
      <c r="A16" s="18">
        <v>122</v>
      </c>
      <c r="B16" s="19" t="s">
        <v>16</v>
      </c>
      <c r="C16" s="20"/>
      <c r="D16" s="20"/>
      <c r="E16" s="21"/>
      <c r="F16" s="21" t="str">
        <f t="shared" si="1"/>
        <v/>
      </c>
    </row>
    <row r="17" spans="1:6" x14ac:dyDescent="0.25">
      <c r="A17" s="18"/>
      <c r="B17" s="19" t="s">
        <v>17</v>
      </c>
      <c r="C17" s="20">
        <v>125</v>
      </c>
      <c r="D17" s="20" t="s">
        <v>18</v>
      </c>
      <c r="E17" s="21"/>
      <c r="F17" s="21">
        <f t="shared" si="1"/>
        <v>0</v>
      </c>
    </row>
    <row r="18" spans="1:6" x14ac:dyDescent="0.25">
      <c r="A18" s="18">
        <v>123</v>
      </c>
      <c r="B18" s="19" t="s">
        <v>19</v>
      </c>
      <c r="C18" s="20"/>
      <c r="D18" s="20"/>
      <c r="E18" s="21"/>
      <c r="F18" s="21" t="str">
        <f t="shared" si="1"/>
        <v/>
      </c>
    </row>
    <row r="19" spans="1:6" x14ac:dyDescent="0.25">
      <c r="A19" s="18"/>
      <c r="B19" s="19" t="s">
        <v>20</v>
      </c>
      <c r="C19" s="20">
        <v>53</v>
      </c>
      <c r="D19" s="20" t="s">
        <v>18</v>
      </c>
      <c r="E19" s="21"/>
      <c r="F19" s="21">
        <f t="shared" si="1"/>
        <v>0</v>
      </c>
    </row>
    <row r="20" spans="1:6" x14ac:dyDescent="0.25">
      <c r="A20" s="18"/>
      <c r="B20" s="19" t="s">
        <v>21</v>
      </c>
      <c r="C20" s="20">
        <v>26</v>
      </c>
      <c r="D20" s="20" t="s">
        <v>18</v>
      </c>
      <c r="E20" s="21"/>
      <c r="F20" s="21">
        <f t="shared" si="1"/>
        <v>0</v>
      </c>
    </row>
    <row r="21" spans="1:6" x14ac:dyDescent="0.25">
      <c r="A21" s="22">
        <v>13</v>
      </c>
      <c r="B21" s="23" t="s">
        <v>22</v>
      </c>
      <c r="C21" s="24"/>
      <c r="D21" s="24"/>
      <c r="E21" s="25"/>
      <c r="F21" s="26">
        <f>SUM(F22:F23)</f>
        <v>0</v>
      </c>
    </row>
    <row r="22" spans="1:6" x14ac:dyDescent="0.25">
      <c r="A22" s="18">
        <v>131</v>
      </c>
      <c r="B22" s="19" t="s">
        <v>23</v>
      </c>
      <c r="C22" s="20"/>
      <c r="D22" s="20"/>
      <c r="E22" s="21"/>
      <c r="F22" s="21" t="str">
        <f t="shared" ref="F22:F23" si="2">IF(C22="","",C22*E22)</f>
        <v/>
      </c>
    </row>
    <row r="23" spans="1:6" x14ac:dyDescent="0.25">
      <c r="A23" s="18"/>
      <c r="B23" s="19" t="s">
        <v>24</v>
      </c>
      <c r="C23" s="20">
        <v>3.5</v>
      </c>
      <c r="D23" s="20" t="s">
        <v>18</v>
      </c>
      <c r="E23" s="21"/>
      <c r="F23" s="21">
        <f t="shared" si="2"/>
        <v>0</v>
      </c>
    </row>
    <row r="24" spans="1:6" x14ac:dyDescent="0.25">
      <c r="A24" s="22">
        <v>14</v>
      </c>
      <c r="B24" s="23" t="s">
        <v>25</v>
      </c>
      <c r="C24" s="24"/>
      <c r="D24" s="24"/>
      <c r="E24" s="25"/>
      <c r="F24" s="26">
        <f>SUM(F25:F35)</f>
        <v>0</v>
      </c>
    </row>
    <row r="25" spans="1:6" x14ac:dyDescent="0.25">
      <c r="A25" s="18">
        <v>141</v>
      </c>
      <c r="B25" s="19" t="s">
        <v>26</v>
      </c>
      <c r="C25" s="20"/>
      <c r="D25" s="20"/>
      <c r="E25" s="21"/>
      <c r="F25" s="21" t="str">
        <f t="shared" ref="F25:F35" si="3">IF(C25="","",C25*E25)</f>
        <v/>
      </c>
    </row>
    <row r="26" spans="1:6" x14ac:dyDescent="0.25">
      <c r="A26" s="18"/>
      <c r="B26" s="19" t="s">
        <v>27</v>
      </c>
      <c r="C26" s="20">
        <v>10</v>
      </c>
      <c r="D26" s="20" t="s">
        <v>28</v>
      </c>
      <c r="E26" s="21"/>
      <c r="F26" s="21">
        <f t="shared" si="3"/>
        <v>0</v>
      </c>
    </row>
    <row r="27" spans="1:6" x14ac:dyDescent="0.25">
      <c r="A27" s="18"/>
      <c r="B27" s="19" t="s">
        <v>174</v>
      </c>
      <c r="C27" s="20">
        <v>1</v>
      </c>
      <c r="D27" s="20"/>
      <c r="E27" s="21"/>
      <c r="F27" s="21"/>
    </row>
    <row r="28" spans="1:6" x14ac:dyDescent="0.25">
      <c r="A28" s="18">
        <v>142</v>
      </c>
      <c r="B28" s="19" t="s">
        <v>29</v>
      </c>
      <c r="C28" s="20"/>
      <c r="D28" s="20"/>
      <c r="E28" s="21"/>
      <c r="F28" s="21" t="str">
        <f t="shared" si="3"/>
        <v/>
      </c>
    </row>
    <row r="29" spans="1:6" x14ac:dyDescent="0.25">
      <c r="A29" s="18"/>
      <c r="B29" s="19" t="s">
        <v>30</v>
      </c>
      <c r="C29" s="20">
        <v>10</v>
      </c>
      <c r="D29" s="20" t="s">
        <v>28</v>
      </c>
      <c r="E29" s="21"/>
      <c r="F29" s="21">
        <f t="shared" si="3"/>
        <v>0</v>
      </c>
    </row>
    <row r="30" spans="1:6" x14ac:dyDescent="0.25">
      <c r="A30" s="18">
        <v>143</v>
      </c>
      <c r="B30" s="19" t="s">
        <v>31</v>
      </c>
      <c r="C30" s="20"/>
      <c r="D30" s="20"/>
      <c r="E30" s="21"/>
      <c r="F30" s="21" t="str">
        <f t="shared" si="3"/>
        <v/>
      </c>
    </row>
    <row r="31" spans="1:6" x14ac:dyDescent="0.25">
      <c r="A31" s="18"/>
      <c r="B31" s="19" t="s">
        <v>32</v>
      </c>
      <c r="C31" s="20">
        <v>10</v>
      </c>
      <c r="D31" s="20" t="s">
        <v>28</v>
      </c>
      <c r="E31" s="21"/>
      <c r="F31" s="21">
        <f t="shared" si="3"/>
        <v>0</v>
      </c>
    </row>
    <row r="32" spans="1:6" x14ac:dyDescent="0.25">
      <c r="A32" s="18">
        <v>144</v>
      </c>
      <c r="B32" s="19" t="s">
        <v>33</v>
      </c>
      <c r="C32" s="20"/>
      <c r="D32" s="20"/>
      <c r="E32" s="21"/>
      <c r="F32" s="21" t="str">
        <f t="shared" si="3"/>
        <v/>
      </c>
    </row>
    <row r="33" spans="1:6" x14ac:dyDescent="0.25">
      <c r="A33" s="18"/>
      <c r="B33" s="19" t="s">
        <v>34</v>
      </c>
      <c r="C33" s="20">
        <v>10</v>
      </c>
      <c r="D33" s="20" t="s">
        <v>28</v>
      </c>
      <c r="E33" s="21"/>
      <c r="F33" s="21">
        <f t="shared" si="3"/>
        <v>0</v>
      </c>
    </row>
    <row r="34" spans="1:6" x14ac:dyDescent="0.25">
      <c r="A34" s="18">
        <v>145</v>
      </c>
      <c r="B34" s="19" t="s">
        <v>35</v>
      </c>
      <c r="C34" s="20"/>
      <c r="D34" s="20"/>
      <c r="E34" s="21"/>
      <c r="F34" s="21"/>
    </row>
    <row r="35" spans="1:6" x14ac:dyDescent="0.25">
      <c r="A35" s="18"/>
      <c r="B35" s="19" t="s">
        <v>36</v>
      </c>
      <c r="C35" s="20">
        <v>70</v>
      </c>
      <c r="D35" s="20" t="s">
        <v>28</v>
      </c>
      <c r="E35" s="21"/>
      <c r="F35" s="21">
        <f t="shared" si="3"/>
        <v>0</v>
      </c>
    </row>
    <row r="36" spans="1:6" x14ac:dyDescent="0.25">
      <c r="A36" s="22">
        <v>15</v>
      </c>
      <c r="B36" s="23" t="s">
        <v>37</v>
      </c>
      <c r="C36" s="24"/>
      <c r="D36" s="24"/>
      <c r="E36" s="25"/>
      <c r="F36" s="26">
        <f>SUM(F37:F40)</f>
        <v>0</v>
      </c>
    </row>
    <row r="37" spans="1:6" x14ac:dyDescent="0.25">
      <c r="A37" s="18">
        <v>151</v>
      </c>
      <c r="B37" s="19" t="s">
        <v>16</v>
      </c>
      <c r="C37" s="20"/>
      <c r="D37" s="20"/>
      <c r="E37" s="21"/>
      <c r="F37" s="21" t="str">
        <f t="shared" ref="F37:F40" si="4">IF(C37="","",C37*E37)</f>
        <v/>
      </c>
    </row>
    <row r="38" spans="1:6" x14ac:dyDescent="0.25">
      <c r="A38" s="18"/>
      <c r="B38" s="19" t="s">
        <v>38</v>
      </c>
      <c r="C38" s="20">
        <v>40</v>
      </c>
      <c r="D38" s="20" t="s">
        <v>15</v>
      </c>
      <c r="E38" s="21"/>
      <c r="F38" s="21">
        <f t="shared" si="4"/>
        <v>0</v>
      </c>
    </row>
    <row r="39" spans="1:6" x14ac:dyDescent="0.25">
      <c r="A39" s="18">
        <v>152</v>
      </c>
      <c r="B39" s="19" t="s">
        <v>39</v>
      </c>
      <c r="C39" s="20"/>
      <c r="D39" s="20"/>
      <c r="E39" s="21"/>
      <c r="F39" s="21" t="str">
        <f t="shared" si="4"/>
        <v/>
      </c>
    </row>
    <row r="40" spans="1:6" x14ac:dyDescent="0.25">
      <c r="A40" s="18"/>
      <c r="B40" s="19" t="s">
        <v>40</v>
      </c>
      <c r="C40" s="20">
        <v>40</v>
      </c>
      <c r="D40" s="20" t="s">
        <v>15</v>
      </c>
      <c r="E40" s="21"/>
      <c r="F40" s="21">
        <f t="shared" si="4"/>
        <v>0</v>
      </c>
    </row>
    <row r="41" spans="1:6" x14ac:dyDescent="0.25">
      <c r="A41" s="22">
        <v>16</v>
      </c>
      <c r="B41" s="23" t="s">
        <v>41</v>
      </c>
      <c r="C41" s="24"/>
      <c r="D41" s="24"/>
      <c r="E41" s="25"/>
      <c r="F41" s="26">
        <f>SUM(F42:F45)</f>
        <v>0</v>
      </c>
    </row>
    <row r="42" spans="1:6" x14ac:dyDescent="0.25">
      <c r="A42" s="18">
        <v>162</v>
      </c>
      <c r="B42" s="19" t="s">
        <v>42</v>
      </c>
      <c r="C42" s="20"/>
      <c r="D42" s="20"/>
      <c r="E42" s="21"/>
      <c r="F42" s="21" t="str">
        <f t="shared" ref="F42:F45" si="5">IF(C42="","",C42*E42)</f>
        <v/>
      </c>
    </row>
    <row r="43" spans="1:6" x14ac:dyDescent="0.25">
      <c r="A43" s="18"/>
      <c r="B43" s="19" t="s">
        <v>43</v>
      </c>
      <c r="C43" s="20">
        <v>10</v>
      </c>
      <c r="D43" s="20" t="s">
        <v>18</v>
      </c>
      <c r="E43" s="21"/>
      <c r="F43" s="21">
        <f t="shared" si="5"/>
        <v>0</v>
      </c>
    </row>
    <row r="44" spans="1:6" x14ac:dyDescent="0.25">
      <c r="A44" s="18">
        <v>163</v>
      </c>
      <c r="B44" s="19" t="s">
        <v>44</v>
      </c>
      <c r="C44" s="20"/>
      <c r="D44" s="20"/>
      <c r="E44" s="21"/>
      <c r="F44" s="21" t="str">
        <f t="shared" si="5"/>
        <v/>
      </c>
    </row>
    <row r="45" spans="1:6" x14ac:dyDescent="0.25">
      <c r="A45" s="18"/>
      <c r="B45" s="19" t="s">
        <v>45</v>
      </c>
      <c r="C45" s="20">
        <v>40</v>
      </c>
      <c r="D45" s="20" t="s">
        <v>15</v>
      </c>
      <c r="E45" s="21"/>
      <c r="F45" s="21">
        <f t="shared" si="5"/>
        <v>0</v>
      </c>
    </row>
    <row r="46" spans="1:6" x14ac:dyDescent="0.25">
      <c r="A46" s="14">
        <v>2</v>
      </c>
      <c r="B46" s="14" t="s">
        <v>46</v>
      </c>
      <c r="C46" s="15"/>
      <c r="D46" s="15"/>
      <c r="E46" s="16"/>
      <c r="F46" s="17">
        <f>SUM(F47:F64)/2</f>
        <v>0</v>
      </c>
    </row>
    <row r="47" spans="1:6" x14ac:dyDescent="0.25">
      <c r="A47" s="22">
        <v>21</v>
      </c>
      <c r="B47" s="23" t="s">
        <v>47</v>
      </c>
      <c r="C47" s="24"/>
      <c r="D47" s="24"/>
      <c r="E47" s="25"/>
      <c r="F47" s="26">
        <f>SUM(F48:F56)</f>
        <v>0</v>
      </c>
    </row>
    <row r="48" spans="1:6" x14ac:dyDescent="0.25">
      <c r="A48" s="18">
        <v>211</v>
      </c>
      <c r="B48" s="19" t="s">
        <v>48</v>
      </c>
      <c r="C48" s="20"/>
      <c r="D48" s="20"/>
      <c r="E48" s="21"/>
      <c r="F48" s="21" t="str">
        <f t="shared" ref="F48:F56" si="6">IF(C48="","",C48*E48)</f>
        <v/>
      </c>
    </row>
    <row r="49" spans="1:6" x14ac:dyDescent="0.25">
      <c r="A49" s="18"/>
      <c r="B49" s="19" t="s">
        <v>49</v>
      </c>
      <c r="C49" s="20">
        <v>25</v>
      </c>
      <c r="D49" s="20" t="s">
        <v>18</v>
      </c>
      <c r="E49" s="21"/>
      <c r="F49" s="21">
        <f t="shared" si="6"/>
        <v>0</v>
      </c>
    </row>
    <row r="50" spans="1:6" x14ac:dyDescent="0.25">
      <c r="A50" s="18">
        <v>212</v>
      </c>
      <c r="B50" s="19" t="s">
        <v>50</v>
      </c>
      <c r="C50" s="20"/>
      <c r="D50" s="20"/>
      <c r="E50" s="21"/>
      <c r="F50" s="21" t="str">
        <f t="shared" si="6"/>
        <v/>
      </c>
    </row>
    <row r="51" spans="1:6" x14ac:dyDescent="0.25">
      <c r="A51" s="18"/>
      <c r="B51" s="19" t="s">
        <v>51</v>
      </c>
      <c r="C51" s="20">
        <v>15</v>
      </c>
      <c r="D51" s="20" t="s">
        <v>18</v>
      </c>
      <c r="E51" s="21"/>
      <c r="F51" s="21">
        <f t="shared" si="6"/>
        <v>0</v>
      </c>
    </row>
    <row r="52" spans="1:6" x14ac:dyDescent="0.25">
      <c r="A52" s="18">
        <v>214</v>
      </c>
      <c r="B52" s="19" t="s">
        <v>52</v>
      </c>
      <c r="C52" s="20"/>
      <c r="D52" s="20"/>
      <c r="E52" s="21"/>
      <c r="F52" s="21" t="str">
        <f t="shared" si="6"/>
        <v/>
      </c>
    </row>
    <row r="53" spans="1:6" x14ac:dyDescent="0.25">
      <c r="A53" s="18"/>
      <c r="B53" s="19" t="s">
        <v>53</v>
      </c>
      <c r="C53" s="20">
        <v>44</v>
      </c>
      <c r="D53" s="20" t="s">
        <v>15</v>
      </c>
      <c r="E53" s="21"/>
      <c r="F53" s="21">
        <f t="shared" si="6"/>
        <v>0</v>
      </c>
    </row>
    <row r="54" spans="1:6" x14ac:dyDescent="0.25">
      <c r="A54" s="18"/>
      <c r="B54" s="19" t="s">
        <v>54</v>
      </c>
      <c r="C54" s="20">
        <v>39</v>
      </c>
      <c r="D54" s="20" t="s">
        <v>15</v>
      </c>
      <c r="E54" s="21"/>
      <c r="F54" s="21">
        <f t="shared" si="6"/>
        <v>0</v>
      </c>
    </row>
    <row r="55" spans="1:6" x14ac:dyDescent="0.25">
      <c r="A55" s="18"/>
      <c r="B55" s="19" t="s">
        <v>55</v>
      </c>
      <c r="C55" s="20">
        <v>86</v>
      </c>
      <c r="D55" s="20" t="s">
        <v>15</v>
      </c>
      <c r="E55" s="21"/>
      <c r="F55" s="21">
        <f t="shared" si="6"/>
        <v>0</v>
      </c>
    </row>
    <row r="56" spans="1:6" x14ac:dyDescent="0.25">
      <c r="A56" s="18"/>
      <c r="B56" s="19" t="s">
        <v>56</v>
      </c>
      <c r="C56" s="20">
        <v>72</v>
      </c>
      <c r="D56" s="20" t="s">
        <v>15</v>
      </c>
      <c r="E56" s="21"/>
      <c r="F56" s="21">
        <f t="shared" si="6"/>
        <v>0</v>
      </c>
    </row>
    <row r="57" spans="1:6" x14ac:dyDescent="0.25">
      <c r="A57" s="22">
        <v>22</v>
      </c>
      <c r="B57" s="23" t="s">
        <v>57</v>
      </c>
      <c r="C57" s="24"/>
      <c r="D57" s="24"/>
      <c r="E57" s="25"/>
      <c r="F57" s="26">
        <f>SUM(F58:F64)</f>
        <v>0</v>
      </c>
    </row>
    <row r="58" spans="1:6" x14ac:dyDescent="0.25">
      <c r="A58" s="18">
        <v>221</v>
      </c>
      <c r="B58" s="19" t="s">
        <v>58</v>
      </c>
      <c r="C58" s="20"/>
      <c r="D58" s="20"/>
      <c r="E58" s="21"/>
      <c r="F58" s="21" t="str">
        <f t="shared" ref="F58:F64" si="7">IF(C58="","",C58*E58)</f>
        <v/>
      </c>
    </row>
    <row r="59" spans="1:6" x14ac:dyDescent="0.25">
      <c r="A59" s="18"/>
      <c r="B59" s="19" t="s">
        <v>59</v>
      </c>
      <c r="C59" s="20">
        <v>45</v>
      </c>
      <c r="D59" s="20" t="s">
        <v>18</v>
      </c>
      <c r="E59" s="21"/>
      <c r="F59" s="21">
        <f t="shared" si="7"/>
        <v>0</v>
      </c>
    </row>
    <row r="60" spans="1:6" x14ac:dyDescent="0.25">
      <c r="A60" s="18">
        <v>222</v>
      </c>
      <c r="B60" s="19" t="s">
        <v>50</v>
      </c>
      <c r="C60" s="20"/>
      <c r="D60" s="20"/>
      <c r="E60" s="21"/>
      <c r="F60" s="21" t="str">
        <f t="shared" si="7"/>
        <v/>
      </c>
    </row>
    <row r="61" spans="1:6" x14ac:dyDescent="0.25">
      <c r="A61" s="18"/>
      <c r="B61" s="19" t="s">
        <v>60</v>
      </c>
      <c r="C61" s="20">
        <v>150</v>
      </c>
      <c r="D61" s="20" t="s">
        <v>15</v>
      </c>
      <c r="E61" s="21"/>
      <c r="F61" s="21">
        <f t="shared" si="7"/>
        <v>0</v>
      </c>
    </row>
    <row r="62" spans="1:6" x14ac:dyDescent="0.25">
      <c r="A62" s="18">
        <v>223</v>
      </c>
      <c r="B62" s="19" t="s">
        <v>52</v>
      </c>
      <c r="C62" s="20"/>
      <c r="D62" s="20"/>
      <c r="E62" s="21"/>
      <c r="F62" s="21" t="str">
        <f t="shared" si="7"/>
        <v/>
      </c>
    </row>
    <row r="63" spans="1:6" x14ac:dyDescent="0.25">
      <c r="A63" s="18"/>
      <c r="B63" s="19" t="s">
        <v>61</v>
      </c>
      <c r="C63" s="20">
        <v>150</v>
      </c>
      <c r="D63" s="20" t="s">
        <v>15</v>
      </c>
      <c r="E63" s="21"/>
      <c r="F63" s="21">
        <f t="shared" si="7"/>
        <v>0</v>
      </c>
    </row>
    <row r="64" spans="1:6" x14ac:dyDescent="0.25">
      <c r="A64" s="18"/>
      <c r="B64" s="19" t="s">
        <v>62</v>
      </c>
      <c r="C64" s="20">
        <v>150</v>
      </c>
      <c r="D64" s="20" t="s">
        <v>15</v>
      </c>
      <c r="E64" s="21"/>
      <c r="F64" s="21">
        <f t="shared" si="7"/>
        <v>0</v>
      </c>
    </row>
    <row r="65" spans="1:6" x14ac:dyDescent="0.25">
      <c r="A65" s="14">
        <v>3</v>
      </c>
      <c r="B65" s="14" t="s">
        <v>63</v>
      </c>
      <c r="C65" s="15"/>
      <c r="D65" s="15"/>
      <c r="E65" s="16"/>
      <c r="F65" s="17">
        <f>SUM(F66:F78)/2</f>
        <v>0</v>
      </c>
    </row>
    <row r="66" spans="1:6" x14ac:dyDescent="0.25">
      <c r="A66" s="22">
        <v>31</v>
      </c>
      <c r="B66" s="23" t="s">
        <v>64</v>
      </c>
      <c r="C66" s="24"/>
      <c r="D66" s="24"/>
      <c r="E66" s="25"/>
      <c r="F66" s="26">
        <f>SUM(F67:F75)</f>
        <v>0</v>
      </c>
    </row>
    <row r="67" spans="1:6" x14ac:dyDescent="0.25">
      <c r="A67" s="18">
        <v>322</v>
      </c>
      <c r="B67" s="19" t="s">
        <v>65</v>
      </c>
      <c r="C67" s="20"/>
      <c r="D67" s="20"/>
      <c r="E67" s="21"/>
      <c r="F67" s="21" t="str">
        <f t="shared" ref="F67:F75" si="8">IF(C67="","",C67*E67)</f>
        <v/>
      </c>
    </row>
    <row r="68" spans="1:6" x14ac:dyDescent="0.25">
      <c r="A68" s="18"/>
      <c r="B68" s="19" t="s">
        <v>66</v>
      </c>
      <c r="C68" s="20">
        <v>100</v>
      </c>
      <c r="D68" s="20" t="s">
        <v>67</v>
      </c>
      <c r="E68" s="21"/>
      <c r="F68" s="21">
        <f t="shared" si="8"/>
        <v>0</v>
      </c>
    </row>
    <row r="69" spans="1:6" x14ac:dyDescent="0.25">
      <c r="A69" s="18">
        <v>323</v>
      </c>
      <c r="B69" s="19" t="s">
        <v>68</v>
      </c>
      <c r="C69" s="20"/>
      <c r="D69" s="20"/>
      <c r="E69" s="21"/>
      <c r="F69" s="21" t="str">
        <f t="shared" si="8"/>
        <v/>
      </c>
    </row>
    <row r="70" spans="1:6" x14ac:dyDescent="0.25">
      <c r="A70" s="18"/>
      <c r="B70" s="63" t="s">
        <v>175</v>
      </c>
      <c r="C70" s="20">
        <v>1</v>
      </c>
      <c r="D70" s="20" t="s">
        <v>69</v>
      </c>
      <c r="E70" s="65">
        <v>0</v>
      </c>
      <c r="F70" s="21">
        <f t="shared" si="8"/>
        <v>0</v>
      </c>
    </row>
    <row r="71" spans="1:6" x14ac:dyDescent="0.25">
      <c r="A71" s="18">
        <v>324</v>
      </c>
      <c r="B71" s="19" t="s">
        <v>70</v>
      </c>
      <c r="C71" s="20"/>
      <c r="D71" s="20"/>
      <c r="E71" s="21"/>
      <c r="F71" s="21" t="str">
        <f t="shared" si="8"/>
        <v/>
      </c>
    </row>
    <row r="72" spans="1:6" x14ac:dyDescent="0.25">
      <c r="A72" s="18"/>
      <c r="B72" s="19" t="s">
        <v>71</v>
      </c>
      <c r="C72" s="20">
        <v>0.62</v>
      </c>
      <c r="D72" s="20" t="s">
        <v>18</v>
      </c>
      <c r="E72" s="21"/>
      <c r="F72" s="21">
        <f t="shared" si="8"/>
        <v>0</v>
      </c>
    </row>
    <row r="73" spans="1:6" x14ac:dyDescent="0.25">
      <c r="A73" s="18">
        <v>325</v>
      </c>
      <c r="B73" s="19" t="s">
        <v>72</v>
      </c>
      <c r="C73" s="20"/>
      <c r="D73" s="20"/>
      <c r="E73" s="21"/>
      <c r="F73" s="21" t="str">
        <f t="shared" si="8"/>
        <v/>
      </c>
    </row>
    <row r="74" spans="1:6" x14ac:dyDescent="0.25">
      <c r="A74" s="18"/>
      <c r="B74" s="19" t="s">
        <v>181</v>
      </c>
      <c r="C74" s="20">
        <v>290</v>
      </c>
      <c r="D74" s="20" t="s">
        <v>15</v>
      </c>
      <c r="E74" s="21"/>
      <c r="F74" s="21">
        <f t="shared" si="8"/>
        <v>0</v>
      </c>
    </row>
    <row r="75" spans="1:6" x14ac:dyDescent="0.25">
      <c r="A75" s="18"/>
      <c r="B75" s="19" t="s">
        <v>73</v>
      </c>
      <c r="C75" s="20">
        <v>95</v>
      </c>
      <c r="D75" s="20" t="s">
        <v>15</v>
      </c>
      <c r="E75" s="21"/>
      <c r="F75" s="21">
        <f t="shared" si="8"/>
        <v>0</v>
      </c>
    </row>
    <row r="76" spans="1:6" x14ac:dyDescent="0.25">
      <c r="A76" s="22">
        <v>32</v>
      </c>
      <c r="B76" s="23" t="s">
        <v>74</v>
      </c>
      <c r="C76" s="24"/>
      <c r="D76" s="24"/>
      <c r="E76" s="25"/>
      <c r="F76" s="26">
        <f>SUM(F77:F78)</f>
        <v>0</v>
      </c>
    </row>
    <row r="77" spans="1:6" x14ac:dyDescent="0.25">
      <c r="A77" s="57">
        <v>321</v>
      </c>
      <c r="B77" s="58" t="s">
        <v>75</v>
      </c>
      <c r="C77" s="59"/>
      <c r="D77" s="59"/>
      <c r="E77" s="60"/>
      <c r="F77" s="61"/>
    </row>
    <row r="78" spans="1:6" x14ac:dyDescent="0.25">
      <c r="A78" s="57"/>
      <c r="B78" s="62" t="s">
        <v>176</v>
      </c>
      <c r="C78" s="59">
        <v>150</v>
      </c>
      <c r="D78" s="59" t="s">
        <v>15</v>
      </c>
      <c r="E78" s="66">
        <v>0</v>
      </c>
      <c r="F78" s="61"/>
    </row>
    <row r="79" spans="1:6" x14ac:dyDescent="0.25">
      <c r="A79" s="27">
        <v>4</v>
      </c>
      <c r="B79" s="27" t="s">
        <v>76</v>
      </c>
      <c r="C79" s="28"/>
      <c r="D79" s="28"/>
      <c r="E79" s="29"/>
      <c r="F79" s="30">
        <f>SUM(F80:F107)/2</f>
        <v>0</v>
      </c>
    </row>
    <row r="80" spans="1:6" x14ac:dyDescent="0.25">
      <c r="A80" s="22">
        <v>42</v>
      </c>
      <c r="B80" s="23" t="s">
        <v>77</v>
      </c>
      <c r="C80" s="24"/>
      <c r="D80" s="24"/>
      <c r="E80" s="25"/>
      <c r="F80" s="26">
        <f>SUM(F81:F83)</f>
        <v>0</v>
      </c>
    </row>
    <row r="81" spans="1:6" x14ac:dyDescent="0.25">
      <c r="A81" s="18">
        <v>421</v>
      </c>
      <c r="B81" s="19" t="s">
        <v>78</v>
      </c>
      <c r="C81" s="20"/>
      <c r="D81" s="20"/>
      <c r="E81" s="21"/>
      <c r="F81" s="21" t="str">
        <f t="shared" ref="F81:F83" si="9">IF(C81="","",C81*E81)</f>
        <v/>
      </c>
    </row>
    <row r="82" spans="1:6" x14ac:dyDescent="0.25">
      <c r="A82" s="18"/>
      <c r="B82" s="19" t="s">
        <v>79</v>
      </c>
      <c r="C82" s="20">
        <v>1</v>
      </c>
      <c r="D82" s="20" t="s">
        <v>69</v>
      </c>
      <c r="E82" s="21"/>
      <c r="F82" s="21">
        <f t="shared" si="9"/>
        <v>0</v>
      </c>
    </row>
    <row r="83" spans="1:6" x14ac:dyDescent="0.25">
      <c r="A83" s="18"/>
      <c r="B83" s="19" t="s">
        <v>80</v>
      </c>
      <c r="C83" s="20">
        <v>36</v>
      </c>
      <c r="D83" s="20" t="s">
        <v>15</v>
      </c>
      <c r="E83" s="21"/>
      <c r="F83" s="21">
        <f t="shared" si="9"/>
        <v>0</v>
      </c>
    </row>
    <row r="84" spans="1:6" x14ac:dyDescent="0.25">
      <c r="A84" s="22">
        <v>43</v>
      </c>
      <c r="B84" s="23" t="s">
        <v>81</v>
      </c>
      <c r="C84" s="24"/>
      <c r="D84" s="24"/>
      <c r="E84" s="25"/>
      <c r="F84" s="26">
        <f>SUM(F85:F88)</f>
        <v>0</v>
      </c>
    </row>
    <row r="85" spans="1:6" x14ac:dyDescent="0.25">
      <c r="A85" s="18">
        <v>431</v>
      </c>
      <c r="B85" s="19" t="s">
        <v>82</v>
      </c>
      <c r="C85" s="20"/>
      <c r="D85" s="20"/>
      <c r="E85" s="21"/>
      <c r="F85" s="21" t="str">
        <f t="shared" ref="F85:F88" si="10">IF(C85="","",C85*E85)</f>
        <v/>
      </c>
    </row>
    <row r="86" spans="1:6" x14ac:dyDescent="0.25">
      <c r="A86" s="18"/>
      <c r="B86" s="19" t="s">
        <v>83</v>
      </c>
      <c r="C86" s="20">
        <v>2</v>
      </c>
      <c r="D86" s="20" t="s">
        <v>84</v>
      </c>
      <c r="E86" s="31"/>
      <c r="F86" s="21">
        <f t="shared" si="10"/>
        <v>0</v>
      </c>
    </row>
    <row r="87" spans="1:6" x14ac:dyDescent="0.25">
      <c r="A87" s="18"/>
      <c r="B87" s="19" t="s">
        <v>85</v>
      </c>
      <c r="C87" s="20">
        <v>1</v>
      </c>
      <c r="D87" s="20" t="s">
        <v>84</v>
      </c>
      <c r="E87" s="21"/>
      <c r="F87" s="21">
        <f t="shared" si="10"/>
        <v>0</v>
      </c>
    </row>
    <row r="88" spans="1:6" x14ac:dyDescent="0.25">
      <c r="A88" s="18"/>
      <c r="B88" s="19" t="s">
        <v>86</v>
      </c>
      <c r="C88" s="20">
        <v>3</v>
      </c>
      <c r="D88" s="20" t="s">
        <v>84</v>
      </c>
      <c r="E88" s="21"/>
      <c r="F88" s="21">
        <f t="shared" si="10"/>
        <v>0</v>
      </c>
    </row>
    <row r="89" spans="1:6" x14ac:dyDescent="0.25">
      <c r="A89" s="22">
        <v>44</v>
      </c>
      <c r="B89" s="23" t="s">
        <v>87</v>
      </c>
      <c r="C89" s="24"/>
      <c r="D89" s="24"/>
      <c r="E89" s="25"/>
      <c r="F89" s="26">
        <f>SUM(F90:F94)</f>
        <v>0</v>
      </c>
    </row>
    <row r="90" spans="1:6" x14ac:dyDescent="0.25">
      <c r="A90" s="18">
        <v>441</v>
      </c>
      <c r="B90" s="19" t="s">
        <v>88</v>
      </c>
      <c r="C90" s="20"/>
      <c r="D90" s="20"/>
      <c r="E90" s="21"/>
      <c r="F90" s="21" t="str">
        <f t="shared" ref="F90:F94" si="11">IF(C90="","",C90*E90)</f>
        <v/>
      </c>
    </row>
    <row r="91" spans="1:6" x14ac:dyDescent="0.25">
      <c r="A91" s="18"/>
      <c r="B91" s="19" t="s">
        <v>89</v>
      </c>
      <c r="C91" s="20">
        <v>68.400000000000006</v>
      </c>
      <c r="D91" s="20" t="s">
        <v>15</v>
      </c>
      <c r="E91" s="21"/>
      <c r="F91" s="21">
        <f t="shared" si="11"/>
        <v>0</v>
      </c>
    </row>
    <row r="92" spans="1:6" x14ac:dyDescent="0.25">
      <c r="A92" s="18">
        <v>442</v>
      </c>
      <c r="B92" s="19" t="s">
        <v>52</v>
      </c>
      <c r="C92" s="20"/>
      <c r="D92" s="20"/>
      <c r="E92" s="21"/>
      <c r="F92" s="21" t="str">
        <f t="shared" si="11"/>
        <v/>
      </c>
    </row>
    <row r="93" spans="1:6" x14ac:dyDescent="0.25">
      <c r="A93" s="18"/>
      <c r="B93" s="19" t="s">
        <v>90</v>
      </c>
      <c r="C93" s="20">
        <v>70</v>
      </c>
      <c r="D93" s="20" t="s">
        <v>15</v>
      </c>
      <c r="E93" s="21"/>
      <c r="F93" s="21">
        <f t="shared" si="11"/>
        <v>0</v>
      </c>
    </row>
    <row r="94" spans="1:6" x14ac:dyDescent="0.25">
      <c r="A94" s="18"/>
      <c r="B94" s="19" t="s">
        <v>91</v>
      </c>
      <c r="C94" s="20">
        <v>11</v>
      </c>
      <c r="D94" s="20" t="s">
        <v>18</v>
      </c>
      <c r="E94" s="21"/>
      <c r="F94" s="21">
        <f t="shared" si="11"/>
        <v>0</v>
      </c>
    </row>
    <row r="95" spans="1:6" x14ac:dyDescent="0.25">
      <c r="A95" s="22">
        <v>45</v>
      </c>
      <c r="B95" s="23" t="s">
        <v>92</v>
      </c>
      <c r="C95" s="24"/>
      <c r="D95" s="24"/>
      <c r="E95" s="25"/>
      <c r="F95" s="26">
        <f>SUM(F96:F107)</f>
        <v>0</v>
      </c>
    </row>
    <row r="96" spans="1:6" x14ac:dyDescent="0.25">
      <c r="A96" s="18">
        <v>451</v>
      </c>
      <c r="B96" s="19" t="s">
        <v>93</v>
      </c>
      <c r="C96" s="20"/>
      <c r="D96" s="20"/>
      <c r="E96" s="21"/>
      <c r="F96" s="21" t="str">
        <f t="shared" ref="F96:F107" si="12">IF(C96="","",C96*E96)</f>
        <v/>
      </c>
    </row>
    <row r="97" spans="1:6" x14ac:dyDescent="0.25">
      <c r="A97" s="18"/>
      <c r="B97" s="19" t="s">
        <v>94</v>
      </c>
      <c r="C97" s="20">
        <v>210</v>
      </c>
      <c r="D97" s="20" t="s">
        <v>15</v>
      </c>
      <c r="E97" s="21"/>
      <c r="F97" s="21">
        <f t="shared" si="12"/>
        <v>0</v>
      </c>
    </row>
    <row r="98" spans="1:6" x14ac:dyDescent="0.25">
      <c r="A98" s="18">
        <v>452</v>
      </c>
      <c r="B98" s="19" t="s">
        <v>70</v>
      </c>
      <c r="C98" s="3"/>
      <c r="D98" s="20"/>
      <c r="E98" s="21"/>
      <c r="F98" s="21"/>
    </row>
    <row r="99" spans="1:6" x14ac:dyDescent="0.25">
      <c r="A99" s="18"/>
      <c r="B99" s="19" t="s">
        <v>95</v>
      </c>
      <c r="C99" s="20">
        <v>210</v>
      </c>
      <c r="D99" s="20" t="s">
        <v>15</v>
      </c>
      <c r="E99" s="21"/>
      <c r="F99" s="21">
        <f t="shared" ref="F99" si="13">IF(C99="","",C99*E99)</f>
        <v>0</v>
      </c>
    </row>
    <row r="100" spans="1:6" x14ac:dyDescent="0.25">
      <c r="A100" s="18"/>
      <c r="B100" s="19" t="s">
        <v>96</v>
      </c>
      <c r="C100" s="20">
        <v>210</v>
      </c>
      <c r="D100" s="20" t="s">
        <v>15</v>
      </c>
      <c r="E100" s="21"/>
      <c r="F100" s="21">
        <f t="shared" si="12"/>
        <v>0</v>
      </c>
    </row>
    <row r="101" spans="1:6" x14ac:dyDescent="0.25">
      <c r="A101" s="18"/>
      <c r="B101" s="19" t="s">
        <v>97</v>
      </c>
      <c r="C101" s="20">
        <v>210</v>
      </c>
      <c r="D101" s="20" t="s">
        <v>15</v>
      </c>
      <c r="E101" s="21"/>
      <c r="F101" s="21">
        <f t="shared" si="12"/>
        <v>0</v>
      </c>
    </row>
    <row r="102" spans="1:6" x14ac:dyDescent="0.25">
      <c r="A102" s="18">
        <v>453</v>
      </c>
      <c r="B102" s="19" t="s">
        <v>52</v>
      </c>
      <c r="C102" s="20"/>
      <c r="D102" s="20"/>
      <c r="E102" s="21"/>
      <c r="F102" s="21"/>
    </row>
    <row r="103" spans="1:6" x14ac:dyDescent="0.25">
      <c r="A103" s="18"/>
      <c r="B103" s="19" t="s">
        <v>98</v>
      </c>
      <c r="C103" s="20">
        <v>175</v>
      </c>
      <c r="D103" s="20" t="s">
        <v>15</v>
      </c>
      <c r="E103" s="21"/>
      <c r="F103" s="21">
        <f t="shared" ref="F103:F104" si="14">IF(C103="","",C103*E103)</f>
        <v>0</v>
      </c>
    </row>
    <row r="104" spans="1:6" x14ac:dyDescent="0.25">
      <c r="A104" s="18"/>
      <c r="B104" s="19" t="s">
        <v>99</v>
      </c>
      <c r="C104" s="20">
        <v>175</v>
      </c>
      <c r="D104" s="20" t="s">
        <v>100</v>
      </c>
      <c r="E104" s="21"/>
      <c r="F104" s="21">
        <f t="shared" si="14"/>
        <v>0</v>
      </c>
    </row>
    <row r="105" spans="1:6" x14ac:dyDescent="0.25">
      <c r="A105" s="18">
        <v>454</v>
      </c>
      <c r="B105" s="19" t="s">
        <v>75</v>
      </c>
      <c r="C105" s="20"/>
      <c r="D105" s="20"/>
      <c r="E105" s="21"/>
      <c r="F105" s="21"/>
    </row>
    <row r="106" spans="1:6" x14ac:dyDescent="0.25">
      <c r="A106" s="18"/>
      <c r="B106" s="19" t="s">
        <v>101</v>
      </c>
      <c r="C106" s="20">
        <v>20</v>
      </c>
      <c r="D106" s="20" t="s">
        <v>28</v>
      </c>
      <c r="E106" s="21"/>
      <c r="F106" s="21">
        <f t="shared" si="12"/>
        <v>0</v>
      </c>
    </row>
    <row r="107" spans="1:6" x14ac:dyDescent="0.25">
      <c r="A107" s="18"/>
      <c r="B107" s="19" t="s">
        <v>102</v>
      </c>
      <c r="C107" s="20">
        <v>31</v>
      </c>
      <c r="D107" s="20" t="s">
        <v>28</v>
      </c>
      <c r="E107" s="21"/>
      <c r="F107" s="21">
        <f t="shared" si="12"/>
        <v>0</v>
      </c>
    </row>
    <row r="108" spans="1:6" x14ac:dyDescent="0.25">
      <c r="A108" s="14">
        <v>5</v>
      </c>
      <c r="B108" s="14" t="s">
        <v>103</v>
      </c>
      <c r="C108" s="15"/>
      <c r="D108" s="15"/>
      <c r="E108" s="16"/>
      <c r="F108" s="17">
        <f>SUM(F109:F148)/2</f>
        <v>0</v>
      </c>
    </row>
    <row r="109" spans="1:6" x14ac:dyDescent="0.25">
      <c r="A109" s="22">
        <v>51</v>
      </c>
      <c r="B109" s="23" t="s">
        <v>104</v>
      </c>
      <c r="C109" s="24"/>
      <c r="D109" s="24"/>
      <c r="E109" s="25"/>
      <c r="F109" s="26">
        <f>SUM(F110:F111)</f>
        <v>0</v>
      </c>
    </row>
    <row r="110" spans="1:6" x14ac:dyDescent="0.25">
      <c r="A110" s="18">
        <v>511</v>
      </c>
      <c r="B110" s="19" t="s">
        <v>177</v>
      </c>
      <c r="C110" s="20"/>
      <c r="D110" s="20"/>
      <c r="E110" s="21"/>
      <c r="F110" s="21" t="str">
        <f t="shared" ref="F110:F111" si="15">IF(C110="","",C110*E110)</f>
        <v/>
      </c>
    </row>
    <row r="111" spans="1:6" x14ac:dyDescent="0.25">
      <c r="A111" s="18"/>
      <c r="B111" s="19" t="s">
        <v>178</v>
      </c>
      <c r="C111" s="20"/>
      <c r="D111" s="20"/>
      <c r="E111" s="21"/>
      <c r="F111" s="21" t="str">
        <f t="shared" si="15"/>
        <v/>
      </c>
    </row>
    <row r="112" spans="1:6" x14ac:dyDescent="0.25">
      <c r="A112" s="32">
        <v>52</v>
      </c>
      <c r="B112" s="33" t="s">
        <v>105</v>
      </c>
      <c r="C112" s="34"/>
      <c r="D112" s="34"/>
      <c r="E112" s="35"/>
      <c r="F112" s="36">
        <f>SUM(F113:F117)</f>
        <v>0</v>
      </c>
    </row>
    <row r="113" spans="1:6" x14ac:dyDescent="0.25">
      <c r="A113" s="37">
        <v>524</v>
      </c>
      <c r="B113" s="37" t="s">
        <v>106</v>
      </c>
      <c r="C113" s="38"/>
      <c r="D113" s="38"/>
      <c r="E113" s="31"/>
      <c r="F113" s="31" t="str">
        <f t="shared" ref="F113:F117" si="16">IF(C113="","",C113*E113)</f>
        <v/>
      </c>
    </row>
    <row r="114" spans="1:6" x14ac:dyDescent="0.25">
      <c r="A114" s="37"/>
      <c r="B114" s="37" t="s">
        <v>107</v>
      </c>
      <c r="C114" s="38">
        <v>1</v>
      </c>
      <c r="D114" s="38" t="s">
        <v>84</v>
      </c>
      <c r="E114" s="31"/>
      <c r="F114" s="31">
        <f t="shared" si="16"/>
        <v>0</v>
      </c>
    </row>
    <row r="115" spans="1:6" x14ac:dyDescent="0.25">
      <c r="A115" s="37">
        <v>525</v>
      </c>
      <c r="B115" s="37" t="s">
        <v>108</v>
      </c>
      <c r="C115" s="38"/>
      <c r="D115" s="38"/>
      <c r="E115" s="31"/>
      <c r="F115" s="31" t="str">
        <f t="shared" si="16"/>
        <v/>
      </c>
    </row>
    <row r="116" spans="1:6" x14ac:dyDescent="0.25">
      <c r="A116" s="37"/>
      <c r="B116" s="37" t="s">
        <v>109</v>
      </c>
      <c r="C116" s="38">
        <v>5</v>
      </c>
      <c r="D116" s="38" t="s">
        <v>84</v>
      </c>
      <c r="E116" s="31"/>
      <c r="F116" s="31">
        <f t="shared" si="16"/>
        <v>0</v>
      </c>
    </row>
    <row r="117" spans="1:6" x14ac:dyDescent="0.25">
      <c r="A117" s="37"/>
      <c r="B117" s="37" t="s">
        <v>110</v>
      </c>
      <c r="C117" s="38">
        <v>1</v>
      </c>
      <c r="D117" s="38" t="s">
        <v>84</v>
      </c>
      <c r="E117" s="31"/>
      <c r="F117" s="31">
        <f t="shared" si="16"/>
        <v>0</v>
      </c>
    </row>
    <row r="118" spans="1:6" x14ac:dyDescent="0.25">
      <c r="A118" s="32">
        <v>53</v>
      </c>
      <c r="B118" s="33" t="s">
        <v>111</v>
      </c>
      <c r="C118" s="34"/>
      <c r="D118" s="34"/>
      <c r="E118" s="35"/>
      <c r="F118" s="36">
        <f>SUM(F119:F130)</f>
        <v>0</v>
      </c>
    </row>
    <row r="119" spans="1:6" x14ac:dyDescent="0.25">
      <c r="A119" s="37">
        <v>531</v>
      </c>
      <c r="B119" s="37" t="s">
        <v>112</v>
      </c>
      <c r="C119" s="38"/>
      <c r="D119" s="38"/>
      <c r="E119" s="31"/>
      <c r="F119" s="31" t="str">
        <f t="shared" ref="F119:F130" si="17">IF(C119="","",C119*E119)</f>
        <v/>
      </c>
    </row>
    <row r="120" spans="1:6" x14ac:dyDescent="0.25">
      <c r="A120" s="37"/>
      <c r="B120" s="37" t="s">
        <v>113</v>
      </c>
      <c r="C120" s="38">
        <f>C111*2-C126</f>
        <v>-75.8</v>
      </c>
      <c r="D120" s="38" t="s">
        <v>15</v>
      </c>
      <c r="E120" s="31"/>
      <c r="F120" s="31">
        <f t="shared" si="17"/>
        <v>0</v>
      </c>
    </row>
    <row r="121" spans="1:6" x14ac:dyDescent="0.25">
      <c r="A121" s="37"/>
      <c r="B121" s="37" t="s">
        <v>182</v>
      </c>
      <c r="C121" s="38">
        <f>493-C128</f>
        <v>471</v>
      </c>
      <c r="D121" s="38" t="s">
        <v>15</v>
      </c>
      <c r="E121" s="31"/>
      <c r="F121" s="31">
        <f t="shared" si="17"/>
        <v>0</v>
      </c>
    </row>
    <row r="122" spans="1:6" x14ac:dyDescent="0.25">
      <c r="A122" s="37">
        <v>532</v>
      </c>
      <c r="B122" s="37" t="s">
        <v>114</v>
      </c>
      <c r="C122" s="38"/>
      <c r="D122" s="38"/>
      <c r="E122" s="31"/>
      <c r="F122" s="31" t="str">
        <f t="shared" si="17"/>
        <v/>
      </c>
    </row>
    <row r="123" spans="1:6" x14ac:dyDescent="0.25">
      <c r="A123" s="37"/>
      <c r="B123" s="37" t="s">
        <v>183</v>
      </c>
      <c r="C123" s="38">
        <f>C121</f>
        <v>471</v>
      </c>
      <c r="D123" s="38" t="s">
        <v>15</v>
      </c>
      <c r="E123" s="31"/>
      <c r="F123" s="31">
        <f t="shared" si="17"/>
        <v>0</v>
      </c>
    </row>
    <row r="124" spans="1:6" x14ac:dyDescent="0.25">
      <c r="A124" s="37">
        <v>533</v>
      </c>
      <c r="B124" s="37" t="s">
        <v>115</v>
      </c>
      <c r="C124" s="38"/>
      <c r="D124" s="38"/>
      <c r="E124" s="31"/>
      <c r="F124" s="31" t="str">
        <f t="shared" si="17"/>
        <v/>
      </c>
    </row>
    <row r="125" spans="1:6" x14ac:dyDescent="0.25">
      <c r="A125" s="37"/>
      <c r="B125" s="37" t="s">
        <v>116</v>
      </c>
      <c r="C125" s="38">
        <f>C126*1.1</f>
        <v>83.38000000000001</v>
      </c>
      <c r="D125" s="38" t="s">
        <v>15</v>
      </c>
      <c r="E125" s="31"/>
      <c r="F125" s="31">
        <f t="shared" si="17"/>
        <v>0</v>
      </c>
    </row>
    <row r="126" spans="1:6" x14ac:dyDescent="0.25">
      <c r="A126" s="37"/>
      <c r="B126" s="37" t="s">
        <v>117</v>
      </c>
      <c r="C126" s="38">
        <f>19.8+22+17+17</f>
        <v>75.8</v>
      </c>
      <c r="D126" s="38" t="s">
        <v>15</v>
      </c>
      <c r="E126" s="31"/>
      <c r="F126" s="31">
        <f t="shared" si="17"/>
        <v>0</v>
      </c>
    </row>
    <row r="127" spans="1:6" x14ac:dyDescent="0.25">
      <c r="A127" s="37">
        <v>534</v>
      </c>
      <c r="B127" s="37" t="s">
        <v>118</v>
      </c>
      <c r="C127" s="38"/>
      <c r="D127" s="38"/>
      <c r="E127" s="31"/>
      <c r="F127" s="31" t="str">
        <f t="shared" si="17"/>
        <v/>
      </c>
    </row>
    <row r="128" spans="1:6" x14ac:dyDescent="0.25">
      <c r="A128" s="37"/>
      <c r="B128" s="37" t="s">
        <v>119</v>
      </c>
      <c r="C128" s="38">
        <v>22</v>
      </c>
      <c r="D128" s="38" t="s">
        <v>15</v>
      </c>
      <c r="E128" s="31"/>
      <c r="F128" s="31">
        <f t="shared" si="17"/>
        <v>0</v>
      </c>
    </row>
    <row r="129" spans="1:6" x14ac:dyDescent="0.25">
      <c r="A129" s="37">
        <v>535</v>
      </c>
      <c r="B129" s="37" t="s">
        <v>120</v>
      </c>
      <c r="C129" s="38"/>
      <c r="D129" s="38"/>
      <c r="E129" s="31"/>
      <c r="F129" s="31" t="str">
        <f t="shared" si="17"/>
        <v/>
      </c>
    </row>
    <row r="130" spans="1:6" x14ac:dyDescent="0.25">
      <c r="A130" s="37"/>
      <c r="B130" s="37" t="s">
        <v>121</v>
      </c>
      <c r="C130" s="38">
        <f>C126</f>
        <v>75.8</v>
      </c>
      <c r="D130" s="38" t="s">
        <v>15</v>
      </c>
      <c r="E130" s="31"/>
      <c r="F130" s="31">
        <f t="shared" si="17"/>
        <v>0</v>
      </c>
    </row>
    <row r="131" spans="1:6" x14ac:dyDescent="0.25">
      <c r="A131" s="32">
        <v>54</v>
      </c>
      <c r="B131" s="33" t="s">
        <v>122</v>
      </c>
      <c r="C131" s="34"/>
      <c r="D131" s="34"/>
      <c r="E131" s="35"/>
      <c r="F131" s="36">
        <f>SUM(F132:F138)</f>
        <v>0</v>
      </c>
    </row>
    <row r="132" spans="1:6" x14ac:dyDescent="0.25">
      <c r="A132" s="37">
        <v>541</v>
      </c>
      <c r="B132" s="37" t="s">
        <v>112</v>
      </c>
      <c r="C132" s="38"/>
      <c r="D132" s="38"/>
      <c r="E132" s="31"/>
      <c r="F132" s="31" t="str">
        <f t="shared" ref="F132:F138" si="18">IF(C132="","",C132*E132)</f>
        <v/>
      </c>
    </row>
    <row r="133" spans="1:6" x14ac:dyDescent="0.25">
      <c r="A133" s="37"/>
      <c r="B133" s="37" t="s">
        <v>123</v>
      </c>
      <c r="C133" s="38">
        <f>173-25</f>
        <v>148</v>
      </c>
      <c r="D133" s="38" t="s">
        <v>15</v>
      </c>
      <c r="E133" s="31"/>
      <c r="F133" s="31">
        <f t="shared" si="18"/>
        <v>0</v>
      </c>
    </row>
    <row r="134" spans="1:6" x14ac:dyDescent="0.25">
      <c r="A134" s="37"/>
      <c r="B134" s="37" t="s">
        <v>124</v>
      </c>
      <c r="C134" s="38">
        <v>10</v>
      </c>
      <c r="D134" s="38" t="s">
        <v>15</v>
      </c>
      <c r="E134" s="31"/>
      <c r="F134" s="31">
        <f t="shared" si="18"/>
        <v>0</v>
      </c>
    </row>
    <row r="135" spans="1:6" x14ac:dyDescent="0.25">
      <c r="A135" s="37"/>
      <c r="B135" s="37" t="s">
        <v>125</v>
      </c>
      <c r="C135" s="38">
        <v>15</v>
      </c>
      <c r="D135" s="38" t="s">
        <v>15</v>
      </c>
      <c r="E135" s="31"/>
      <c r="F135" s="31">
        <f t="shared" si="18"/>
        <v>0</v>
      </c>
    </row>
    <row r="136" spans="1:6" x14ac:dyDescent="0.25">
      <c r="A136" s="37">
        <v>542</v>
      </c>
      <c r="B136" s="37" t="s">
        <v>126</v>
      </c>
      <c r="C136" s="38"/>
      <c r="D136" s="38"/>
      <c r="E136" s="31"/>
      <c r="F136" s="31" t="str">
        <f t="shared" si="18"/>
        <v/>
      </c>
    </row>
    <row r="137" spans="1:6" x14ac:dyDescent="0.25">
      <c r="A137" s="37"/>
      <c r="B137" s="37" t="s">
        <v>127</v>
      </c>
      <c r="C137" s="38">
        <v>25</v>
      </c>
      <c r="D137" s="38" t="s">
        <v>15</v>
      </c>
      <c r="E137" s="31"/>
      <c r="F137" s="31">
        <f t="shared" si="18"/>
        <v>0</v>
      </c>
    </row>
    <row r="138" spans="1:6" x14ac:dyDescent="0.25">
      <c r="A138" s="37"/>
      <c r="B138" s="37" t="s">
        <v>128</v>
      </c>
      <c r="C138" s="38">
        <v>3</v>
      </c>
      <c r="D138" s="38" t="s">
        <v>15</v>
      </c>
      <c r="E138" s="31"/>
      <c r="F138" s="31">
        <f t="shared" si="18"/>
        <v>0</v>
      </c>
    </row>
    <row r="139" spans="1:6" x14ac:dyDescent="0.25">
      <c r="A139" s="22">
        <v>55</v>
      </c>
      <c r="B139" s="23" t="s">
        <v>129</v>
      </c>
      <c r="C139" s="24"/>
      <c r="D139" s="24"/>
      <c r="E139" s="25"/>
      <c r="F139" s="26">
        <f>SUM(F140:F148)</f>
        <v>0</v>
      </c>
    </row>
    <row r="140" spans="1:6" x14ac:dyDescent="0.25">
      <c r="A140" s="18">
        <v>552</v>
      </c>
      <c r="B140" s="19" t="s">
        <v>130</v>
      </c>
      <c r="C140" s="20"/>
      <c r="D140" s="20"/>
      <c r="E140" s="21"/>
      <c r="F140" s="21" t="str">
        <f t="shared" ref="F140:F148" si="19">IF(C140="","",C140*E140)</f>
        <v/>
      </c>
    </row>
    <row r="141" spans="1:6" x14ac:dyDescent="0.25">
      <c r="A141" s="37">
        <v>565</v>
      </c>
      <c r="B141" s="37" t="s">
        <v>131</v>
      </c>
      <c r="C141" s="38"/>
      <c r="D141" s="38"/>
      <c r="E141" s="31"/>
      <c r="F141" s="31" t="str">
        <f t="shared" si="19"/>
        <v/>
      </c>
    </row>
    <row r="142" spans="1:6" x14ac:dyDescent="0.25">
      <c r="A142" s="37"/>
      <c r="B142" s="37" t="s">
        <v>132</v>
      </c>
      <c r="C142" s="38">
        <v>15</v>
      </c>
      <c r="D142" s="38" t="s">
        <v>15</v>
      </c>
      <c r="E142" s="31"/>
      <c r="F142" s="31">
        <f t="shared" si="19"/>
        <v>0</v>
      </c>
    </row>
    <row r="143" spans="1:6" x14ac:dyDescent="0.25">
      <c r="A143" s="37"/>
      <c r="B143" s="37" t="s">
        <v>133</v>
      </c>
      <c r="C143" s="38">
        <v>15</v>
      </c>
      <c r="D143" s="38" t="s">
        <v>15</v>
      </c>
      <c r="E143" s="31"/>
      <c r="F143" s="31">
        <f t="shared" si="19"/>
        <v>0</v>
      </c>
    </row>
    <row r="144" spans="1:6" x14ac:dyDescent="0.25">
      <c r="A144" s="37">
        <v>566</v>
      </c>
      <c r="B144" s="37" t="s">
        <v>134</v>
      </c>
      <c r="C144" s="38"/>
      <c r="D144" s="38"/>
      <c r="E144" s="31"/>
      <c r="F144" s="31" t="str">
        <f t="shared" si="19"/>
        <v/>
      </c>
    </row>
    <row r="145" spans="1:6" x14ac:dyDescent="0.25">
      <c r="A145" s="37"/>
      <c r="B145" s="37" t="s">
        <v>135</v>
      </c>
      <c r="C145" s="38">
        <v>140</v>
      </c>
      <c r="D145" s="38" t="s">
        <v>15</v>
      </c>
      <c r="E145" s="31"/>
      <c r="F145" s="31">
        <f t="shared" si="19"/>
        <v>0</v>
      </c>
    </row>
    <row r="146" spans="1:6" x14ac:dyDescent="0.25">
      <c r="A146" s="37"/>
      <c r="B146" s="37" t="s">
        <v>136</v>
      </c>
      <c r="C146" s="38">
        <v>140</v>
      </c>
      <c r="D146" s="38" t="s">
        <v>15</v>
      </c>
      <c r="E146" s="31"/>
      <c r="F146" s="31">
        <f t="shared" si="19"/>
        <v>0</v>
      </c>
    </row>
    <row r="147" spans="1:6" x14ac:dyDescent="0.25">
      <c r="A147" s="37">
        <v>567</v>
      </c>
      <c r="B147" s="37" t="s">
        <v>120</v>
      </c>
      <c r="C147" s="38"/>
      <c r="D147" s="38"/>
      <c r="E147" s="31"/>
      <c r="F147" s="31" t="str">
        <f t="shared" si="19"/>
        <v/>
      </c>
    </row>
    <row r="148" spans="1:6" x14ac:dyDescent="0.25">
      <c r="A148" s="37"/>
      <c r="B148" s="37" t="s">
        <v>137</v>
      </c>
      <c r="C148" s="38">
        <v>15</v>
      </c>
      <c r="D148" s="38" t="s">
        <v>15</v>
      </c>
      <c r="E148" s="31"/>
      <c r="F148" s="31">
        <f t="shared" si="19"/>
        <v>0</v>
      </c>
    </row>
    <row r="149" spans="1:6" x14ac:dyDescent="0.25">
      <c r="A149" s="14">
        <v>6</v>
      </c>
      <c r="B149" s="14" t="s">
        <v>138</v>
      </c>
      <c r="C149" s="15"/>
      <c r="D149" s="15"/>
      <c r="E149" s="16"/>
      <c r="F149" s="17">
        <f>SUM(F150:F154)/2</f>
        <v>0</v>
      </c>
    </row>
    <row r="150" spans="1:6" x14ac:dyDescent="0.25">
      <c r="A150" s="32">
        <v>61</v>
      </c>
      <c r="B150" s="33" t="s">
        <v>139</v>
      </c>
      <c r="C150" s="34"/>
      <c r="D150" s="34"/>
      <c r="E150" s="35"/>
      <c r="F150" s="36">
        <f>SUM(F151:F152)</f>
        <v>0</v>
      </c>
    </row>
    <row r="151" spans="1:6" x14ac:dyDescent="0.25">
      <c r="A151" s="37"/>
      <c r="B151" s="37" t="s">
        <v>140</v>
      </c>
      <c r="C151" s="38">
        <v>1</v>
      </c>
      <c r="D151" s="38" t="s">
        <v>84</v>
      </c>
      <c r="E151" s="31"/>
      <c r="F151" s="31">
        <f>IF(C151="","",C151*E151)</f>
        <v>0</v>
      </c>
    </row>
    <row r="152" spans="1:6" x14ac:dyDescent="0.25">
      <c r="A152" s="37"/>
      <c r="B152" s="37" t="s">
        <v>179</v>
      </c>
      <c r="C152" s="38">
        <v>1</v>
      </c>
      <c r="D152" s="38" t="s">
        <v>84</v>
      </c>
      <c r="E152" s="31"/>
      <c r="F152" s="31">
        <f>IF(C152="","",C152*E152)</f>
        <v>0</v>
      </c>
    </row>
    <row r="153" spans="1:6" x14ac:dyDescent="0.25">
      <c r="A153" s="22">
        <v>62</v>
      </c>
      <c r="B153" s="23" t="s">
        <v>141</v>
      </c>
      <c r="C153" s="24"/>
      <c r="D153" s="24"/>
      <c r="E153" s="25"/>
      <c r="F153" s="26">
        <f>SUM(F154:F154)</f>
        <v>0</v>
      </c>
    </row>
    <row r="154" spans="1:6" x14ac:dyDescent="0.25">
      <c r="A154" s="18"/>
      <c r="B154" s="19" t="s">
        <v>142</v>
      </c>
      <c r="C154" s="20">
        <v>3.5</v>
      </c>
      <c r="D154" s="20" t="s">
        <v>28</v>
      </c>
      <c r="E154" s="21"/>
      <c r="F154" s="21">
        <f>IF(C154="","",C154*E154)</f>
        <v>0</v>
      </c>
    </row>
    <row r="155" spans="1:6" x14ac:dyDescent="0.25">
      <c r="A155" s="14">
        <v>7</v>
      </c>
      <c r="B155" s="14" t="s">
        <v>143</v>
      </c>
      <c r="C155" s="15"/>
      <c r="D155" s="15"/>
      <c r="E155" s="16"/>
      <c r="F155" s="17">
        <f>SUM(F156:F183)/2</f>
        <v>0</v>
      </c>
    </row>
    <row r="156" spans="1:6" x14ac:dyDescent="0.25">
      <c r="A156" s="22">
        <v>71</v>
      </c>
      <c r="B156" s="23" t="s">
        <v>144</v>
      </c>
      <c r="C156" s="24"/>
      <c r="D156" s="24"/>
      <c r="E156" s="25"/>
      <c r="F156" s="26">
        <f>SUM(F157:F163)</f>
        <v>0</v>
      </c>
    </row>
    <row r="157" spans="1:6" x14ac:dyDescent="0.25">
      <c r="A157" s="18">
        <v>711</v>
      </c>
      <c r="B157" s="19" t="s">
        <v>145</v>
      </c>
      <c r="C157" s="20"/>
      <c r="D157" s="20"/>
      <c r="E157" s="21"/>
      <c r="F157" s="21" t="str">
        <f t="shared" ref="F157:F163" si="20">IF(C157="","",C157*E157)</f>
        <v/>
      </c>
    </row>
    <row r="158" spans="1:6" x14ac:dyDescent="0.25">
      <c r="A158" s="18"/>
      <c r="B158" s="19" t="s">
        <v>146</v>
      </c>
      <c r="C158" s="20">
        <v>1</v>
      </c>
      <c r="D158" s="20" t="s">
        <v>11</v>
      </c>
      <c r="E158" s="21"/>
      <c r="F158" s="21">
        <f t="shared" si="20"/>
        <v>0</v>
      </c>
    </row>
    <row r="159" spans="1:6" x14ac:dyDescent="0.25">
      <c r="A159" s="18">
        <v>712</v>
      </c>
      <c r="B159" s="19" t="s">
        <v>147</v>
      </c>
      <c r="C159" s="20"/>
      <c r="D159" s="20"/>
      <c r="E159" s="21"/>
      <c r="F159" s="21" t="str">
        <f t="shared" si="20"/>
        <v/>
      </c>
    </row>
    <row r="160" spans="1:6" x14ac:dyDescent="0.25">
      <c r="A160" s="18"/>
      <c r="B160" s="19" t="s">
        <v>148</v>
      </c>
      <c r="C160" s="20">
        <v>1</v>
      </c>
      <c r="D160" s="20" t="s">
        <v>11</v>
      </c>
      <c r="E160" s="21"/>
      <c r="F160" s="21">
        <f t="shared" si="20"/>
        <v>0</v>
      </c>
    </row>
    <row r="161" spans="1:6" x14ac:dyDescent="0.25">
      <c r="A161" s="37">
        <v>713</v>
      </c>
      <c r="B161" s="37" t="s">
        <v>149</v>
      </c>
      <c r="C161" s="38"/>
      <c r="D161" s="38"/>
      <c r="E161" s="31"/>
      <c r="F161" s="31" t="str">
        <f t="shared" si="20"/>
        <v/>
      </c>
    </row>
    <row r="162" spans="1:6" x14ac:dyDescent="0.25">
      <c r="A162" s="37"/>
      <c r="B162" s="37" t="s">
        <v>180</v>
      </c>
      <c r="C162" s="38">
        <v>2</v>
      </c>
      <c r="D162" s="38" t="s">
        <v>11</v>
      </c>
      <c r="E162" s="31"/>
      <c r="F162" s="31">
        <f t="shared" si="20"/>
        <v>0</v>
      </c>
    </row>
    <row r="163" spans="1:6" x14ac:dyDescent="0.25">
      <c r="A163" s="18"/>
      <c r="B163" s="19" t="s">
        <v>149</v>
      </c>
      <c r="C163" s="38">
        <v>0</v>
      </c>
      <c r="D163" s="38" t="s">
        <v>69</v>
      </c>
      <c r="E163" s="21"/>
      <c r="F163" s="21">
        <f t="shared" si="20"/>
        <v>0</v>
      </c>
    </row>
    <row r="164" spans="1:6" x14ac:dyDescent="0.25">
      <c r="A164" s="22">
        <v>72</v>
      </c>
      <c r="B164" s="23" t="s">
        <v>150</v>
      </c>
      <c r="C164" s="24"/>
      <c r="D164" s="24"/>
      <c r="E164" s="25"/>
      <c r="F164" s="26">
        <f>SUM(F165:F174)</f>
        <v>0</v>
      </c>
    </row>
    <row r="165" spans="1:6" x14ac:dyDescent="0.25">
      <c r="A165" s="18">
        <v>721</v>
      </c>
      <c r="B165" s="19" t="s">
        <v>151</v>
      </c>
      <c r="C165" s="20"/>
      <c r="D165" s="20"/>
      <c r="E165" s="21"/>
      <c r="F165" s="21" t="str">
        <f t="shared" ref="F165:F174" si="21">IF(C165="","",C165*E165)</f>
        <v/>
      </c>
    </row>
    <row r="166" spans="1:6" x14ac:dyDescent="0.25">
      <c r="A166" s="18"/>
      <c r="B166" s="19" t="s">
        <v>152</v>
      </c>
      <c r="C166" s="20">
        <v>1</v>
      </c>
      <c r="D166" s="20" t="s">
        <v>11</v>
      </c>
      <c r="E166" s="21"/>
      <c r="F166" s="21">
        <f t="shared" si="21"/>
        <v>0</v>
      </c>
    </row>
    <row r="167" spans="1:6" x14ac:dyDescent="0.25">
      <c r="A167" s="18">
        <v>722</v>
      </c>
      <c r="B167" s="19" t="s">
        <v>153</v>
      </c>
      <c r="C167" s="20"/>
      <c r="D167" s="20"/>
      <c r="E167" s="21"/>
      <c r="F167" s="21" t="str">
        <f t="shared" si="21"/>
        <v/>
      </c>
    </row>
    <row r="168" spans="1:6" x14ac:dyDescent="0.25">
      <c r="A168" s="18"/>
      <c r="B168" s="19" t="s">
        <v>154</v>
      </c>
      <c r="C168" s="20">
        <v>1</v>
      </c>
      <c r="D168" s="20" t="s">
        <v>11</v>
      </c>
      <c r="E168" s="21"/>
      <c r="F168" s="21">
        <f t="shared" si="21"/>
        <v>0</v>
      </c>
    </row>
    <row r="169" spans="1:6" x14ac:dyDescent="0.25">
      <c r="A169" s="18">
        <v>723</v>
      </c>
      <c r="B169" s="19" t="s">
        <v>155</v>
      </c>
      <c r="C169" s="20"/>
      <c r="D169" s="20"/>
      <c r="E169" s="21"/>
      <c r="F169" s="21" t="str">
        <f t="shared" si="21"/>
        <v/>
      </c>
    </row>
    <row r="170" spans="1:6" x14ac:dyDescent="0.25">
      <c r="A170" s="18"/>
      <c r="B170" s="19" t="s">
        <v>156</v>
      </c>
      <c r="C170" s="20">
        <v>1</v>
      </c>
      <c r="D170" s="20" t="s">
        <v>11</v>
      </c>
      <c r="E170" s="21"/>
      <c r="F170" s="21">
        <f t="shared" si="21"/>
        <v>0</v>
      </c>
    </row>
    <row r="171" spans="1:6" x14ac:dyDescent="0.25">
      <c r="A171" s="37">
        <v>724</v>
      </c>
      <c r="B171" s="37" t="s">
        <v>157</v>
      </c>
      <c r="C171" s="38"/>
      <c r="D171" s="38"/>
      <c r="E171" s="31"/>
      <c r="F171" s="31" t="str">
        <f t="shared" si="21"/>
        <v/>
      </c>
    </row>
    <row r="172" spans="1:6" x14ac:dyDescent="0.25">
      <c r="A172" s="37"/>
      <c r="B172" s="37" t="s">
        <v>158</v>
      </c>
      <c r="C172" s="38">
        <v>1</v>
      </c>
      <c r="D172" s="38" t="s">
        <v>11</v>
      </c>
      <c r="E172" s="31"/>
      <c r="F172" s="31">
        <f t="shared" si="21"/>
        <v>0</v>
      </c>
    </row>
    <row r="173" spans="1:6" x14ac:dyDescent="0.25">
      <c r="A173" s="37">
        <v>725</v>
      </c>
      <c r="B173" s="37" t="s">
        <v>159</v>
      </c>
      <c r="C173" s="38"/>
      <c r="D173" s="38"/>
      <c r="E173" s="31"/>
      <c r="F173" s="31" t="str">
        <f t="shared" si="21"/>
        <v/>
      </c>
    </row>
    <row r="174" spans="1:6" x14ac:dyDescent="0.25">
      <c r="A174" s="37"/>
      <c r="B174" s="37" t="s">
        <v>160</v>
      </c>
      <c r="C174" s="38">
        <v>1</v>
      </c>
      <c r="D174" s="38" t="s">
        <v>11</v>
      </c>
      <c r="E174" s="31"/>
      <c r="F174" s="31">
        <f t="shared" si="21"/>
        <v>0</v>
      </c>
    </row>
    <row r="175" spans="1:6" x14ac:dyDescent="0.25">
      <c r="A175" s="22">
        <v>73</v>
      </c>
      <c r="B175" s="23" t="s">
        <v>161</v>
      </c>
      <c r="C175" s="24"/>
      <c r="D175" s="24"/>
      <c r="E175" s="25"/>
      <c r="F175" s="26">
        <f>SUM(F176:F180)</f>
        <v>0</v>
      </c>
    </row>
    <row r="176" spans="1:6" x14ac:dyDescent="0.25">
      <c r="A176" s="18">
        <v>741</v>
      </c>
      <c r="B176" s="19" t="s">
        <v>162</v>
      </c>
      <c r="C176" s="20">
        <v>1</v>
      </c>
      <c r="D176" s="20" t="s">
        <v>11</v>
      </c>
      <c r="E176" s="21"/>
      <c r="F176" s="21">
        <f t="shared" ref="F176:F180" si="22">IF(C176="","",C176*E176)</f>
        <v>0</v>
      </c>
    </row>
    <row r="177" spans="1:7" x14ac:dyDescent="0.25">
      <c r="A177" s="37">
        <v>742</v>
      </c>
      <c r="B177" s="37" t="s">
        <v>163</v>
      </c>
      <c r="C177" s="38">
        <v>1</v>
      </c>
      <c r="D177" s="38" t="s">
        <v>11</v>
      </c>
      <c r="E177" s="31"/>
      <c r="F177" s="31">
        <f t="shared" si="22"/>
        <v>0</v>
      </c>
    </row>
    <row r="178" spans="1:7" x14ac:dyDescent="0.25">
      <c r="A178" s="37">
        <v>743</v>
      </c>
      <c r="B178" s="37" t="s">
        <v>164</v>
      </c>
      <c r="C178" s="38">
        <v>1</v>
      </c>
      <c r="D178" s="38" t="s">
        <v>11</v>
      </c>
      <c r="E178" s="31"/>
      <c r="F178" s="31">
        <f t="shared" si="22"/>
        <v>0</v>
      </c>
    </row>
    <row r="179" spans="1:7" x14ac:dyDescent="0.25">
      <c r="A179" s="37">
        <v>744</v>
      </c>
      <c r="B179" s="37" t="s">
        <v>165</v>
      </c>
      <c r="C179" s="38">
        <v>1</v>
      </c>
      <c r="D179" s="38" t="s">
        <v>11</v>
      </c>
      <c r="E179" s="31"/>
      <c r="F179" s="31">
        <f t="shared" si="22"/>
        <v>0</v>
      </c>
    </row>
    <row r="180" spans="1:7" x14ac:dyDescent="0.25">
      <c r="A180" s="18">
        <v>745</v>
      </c>
      <c r="B180" s="19" t="s">
        <v>166</v>
      </c>
      <c r="C180" s="20">
        <v>1</v>
      </c>
      <c r="D180" s="20" t="s">
        <v>11</v>
      </c>
      <c r="E180" s="21"/>
      <c r="F180" s="21">
        <f t="shared" si="22"/>
        <v>0</v>
      </c>
    </row>
    <row r="181" spans="1:7" x14ac:dyDescent="0.25">
      <c r="A181" s="32">
        <v>74</v>
      </c>
      <c r="B181" s="33" t="s">
        <v>167</v>
      </c>
      <c r="C181" s="34"/>
      <c r="D181" s="34"/>
      <c r="E181" s="35"/>
      <c r="F181" s="36">
        <f>SUM(F182:F183)</f>
        <v>0</v>
      </c>
    </row>
    <row r="182" spans="1:7" x14ac:dyDescent="0.25">
      <c r="A182" s="37">
        <v>741</v>
      </c>
      <c r="B182" s="37" t="s">
        <v>168</v>
      </c>
      <c r="C182" s="38">
        <v>1</v>
      </c>
      <c r="D182" s="38" t="s">
        <v>11</v>
      </c>
      <c r="E182" s="31"/>
      <c r="F182" s="31">
        <f>IF(C182="","",C182*E182)</f>
        <v>0</v>
      </c>
    </row>
    <row r="183" spans="1:7" x14ac:dyDescent="0.25">
      <c r="A183" s="37">
        <v>742</v>
      </c>
      <c r="B183" s="37" t="s">
        <v>169</v>
      </c>
      <c r="C183" s="38">
        <v>1</v>
      </c>
      <c r="D183" s="38" t="s">
        <v>11</v>
      </c>
      <c r="E183" s="31"/>
      <c r="F183" s="31">
        <f>IF(C183="","",C183*E183)</f>
        <v>0</v>
      </c>
    </row>
    <row r="184" spans="1:7" x14ac:dyDescent="0.25">
      <c r="A184" s="39">
        <v>8</v>
      </c>
      <c r="B184" s="39" t="s">
        <v>170</v>
      </c>
      <c r="C184" s="40">
        <v>1</v>
      </c>
      <c r="D184" s="40" t="s">
        <v>11</v>
      </c>
      <c r="E184" s="41"/>
      <c r="F184" s="41">
        <f>IF(C184="","",C184*E184)</f>
        <v>0</v>
      </c>
    </row>
    <row r="185" spans="1:7" x14ac:dyDescent="0.25">
      <c r="A185" s="42" t="s">
        <v>171</v>
      </c>
      <c r="B185" s="43"/>
      <c r="C185" s="44"/>
      <c r="D185" s="44"/>
      <c r="E185" s="45"/>
      <c r="F185" s="56">
        <f>F8+F46+F65+F79+F108+F149+F155+F184</f>
        <v>0</v>
      </c>
      <c r="G185" s="64"/>
    </row>
    <row r="186" spans="1:7" x14ac:dyDescent="0.25">
      <c r="A186" s="46" t="s">
        <v>172</v>
      </c>
      <c r="B186" s="47"/>
      <c r="C186" s="48"/>
      <c r="D186" s="48"/>
      <c r="E186" s="49"/>
      <c r="F186" s="50">
        <f>F185*0.2</f>
        <v>0</v>
      </c>
    </row>
    <row r="187" spans="1:7" x14ac:dyDescent="0.25">
      <c r="A187" s="51" t="s">
        <v>173</v>
      </c>
      <c r="B187" s="52"/>
      <c r="C187" s="53"/>
      <c r="D187" s="53"/>
      <c r="E187" s="54"/>
      <c r="F187" s="55">
        <f>F186+F185</f>
        <v>0</v>
      </c>
    </row>
  </sheetData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A3" sqref="A3"/>
    </sheetView>
  </sheetViews>
  <sheetFormatPr defaultRowHeight="15" x14ac:dyDescent="0.25"/>
  <sheetData>
    <row r="2" spans="1:1" x14ac:dyDescent="0.25">
      <c r="A2">
        <f>2*3.6*2+0.9*2.1+1.5*2.1+0.4*2+0.9*1.6*2+0.9*1.4+1.8*1.4+2+0.9*0.4+0.4*1.2+0.8*0.4+0.4+0.9*2.1+2.4*0.4+1.2*1.4+0.6*0.4+1.8*0.4</f>
        <v>35.949999999999996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Leht1</vt:lpstr>
      <vt:lpstr>Leht2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Prodest</dc:creator>
  <cp:lastModifiedBy>Aivar</cp:lastModifiedBy>
  <cp:revision/>
  <dcterms:created xsi:type="dcterms:W3CDTF">2017-05-15T10:06:26Z</dcterms:created>
  <dcterms:modified xsi:type="dcterms:W3CDTF">2017-06-01T21:07:25Z</dcterms:modified>
</cp:coreProperties>
</file>