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mas\Desktop\"/>
    </mc:Choice>
  </mc:AlternateContent>
  <bookViews>
    <workbookView xWindow="0" yWindow="0" windowWidth="23040" windowHeight="9384"/>
  </bookViews>
  <sheets>
    <sheet name="Sheet1" sheetId="1" r:id="rId1"/>
    <sheet name="Sheet2" sheetId="2" r:id="rId2"/>
  </sheets>
  <definedNames>
    <definedName name="_xlnm.Print_Area" localSheetId="0">Sheet1!$B$2:$H$203</definedName>
  </definedNames>
  <calcPr calcId="152511"/>
</workbook>
</file>

<file path=xl/calcChain.xml><?xml version="1.0" encoding="utf-8"?>
<calcChain xmlns="http://schemas.openxmlformats.org/spreadsheetml/2006/main">
  <c r="G124" i="1" l="1"/>
  <c r="G85" i="1" l="1"/>
  <c r="G100" i="1"/>
  <c r="G119" i="1"/>
  <c r="G120" i="1"/>
  <c r="G127" i="1"/>
  <c r="G108" i="1"/>
  <c r="G109" i="1"/>
  <c r="G110" i="1"/>
  <c r="G111" i="1"/>
  <c r="G112" i="1"/>
  <c r="G113" i="1"/>
  <c r="G128" i="1"/>
  <c r="G125" i="1"/>
  <c r="G126" i="1"/>
  <c r="G123" i="1"/>
  <c r="G122" i="1"/>
  <c r="G118" i="1"/>
  <c r="G117" i="1"/>
  <c r="G57" i="1"/>
  <c r="G58" i="1"/>
  <c r="G59" i="1"/>
  <c r="G60" i="1"/>
  <c r="G61" i="1"/>
  <c r="G62" i="1"/>
  <c r="G64" i="1"/>
  <c r="G87" i="1"/>
  <c r="G88" i="1"/>
  <c r="G89" i="1"/>
  <c r="G90" i="1"/>
  <c r="G91" i="1"/>
  <c r="G92" i="1"/>
  <c r="G93" i="1"/>
  <c r="G94" i="1"/>
  <c r="G95" i="1"/>
  <c r="G96" i="1"/>
  <c r="G86" i="1"/>
  <c r="G105" i="1"/>
  <c r="G104" i="1" s="1"/>
  <c r="G103" i="1"/>
  <c r="G102" i="1"/>
  <c r="G99" i="1"/>
  <c r="G98" i="1"/>
  <c r="G156" i="1"/>
  <c r="G154" i="1"/>
  <c r="G82" i="1"/>
  <c r="G67" i="1"/>
  <c r="G68" i="1"/>
  <c r="G69" i="1"/>
  <c r="G70" i="1"/>
  <c r="G71" i="1"/>
  <c r="G72" i="1"/>
  <c r="G73" i="1"/>
  <c r="G46" i="1"/>
  <c r="G97" i="1" l="1"/>
  <c r="G121" i="1"/>
  <c r="G116" i="1"/>
  <c r="G107" i="1"/>
  <c r="G101" i="1"/>
  <c r="G84" i="1"/>
  <c r="G52" i="1"/>
  <c r="G83" i="1" l="1"/>
  <c r="G115" i="1"/>
  <c r="G76" i="1"/>
  <c r="G145" i="1" l="1"/>
  <c r="G155" i="1"/>
  <c r="G27" i="1" l="1"/>
  <c r="G134" i="1"/>
  <c r="G167" i="1" l="1"/>
  <c r="G166" i="1" s="1"/>
  <c r="G153" i="1"/>
  <c r="G191" i="1"/>
  <c r="G187" i="1"/>
  <c r="G188" i="1"/>
  <c r="G182" i="1"/>
  <c r="G183" i="1"/>
  <c r="G179" i="1"/>
  <c r="G174" i="1"/>
  <c r="G172" i="1"/>
  <c r="G173" i="1"/>
  <c r="G164" i="1"/>
  <c r="G165" i="1"/>
  <c r="G160" i="1"/>
  <c r="G161" i="1"/>
  <c r="G150" i="1"/>
  <c r="G151" i="1"/>
  <c r="G146" i="1"/>
  <c r="G147" i="1"/>
  <c r="G141" i="1"/>
  <c r="G142" i="1"/>
  <c r="G137" i="1"/>
  <c r="G138" i="1"/>
  <c r="G132" i="1"/>
  <c r="G133" i="1"/>
  <c r="G66" i="1"/>
  <c r="G74" i="1"/>
  <c r="G75" i="1"/>
  <c r="G45" i="1"/>
  <c r="G42" i="1"/>
  <c r="G28" i="1"/>
  <c r="G23" i="1"/>
  <c r="G24" i="1"/>
  <c r="G14" i="1"/>
  <c r="G15" i="1"/>
  <c r="G16" i="1"/>
  <c r="G18" i="1"/>
  <c r="G20" i="1"/>
  <c r="G22" i="1"/>
  <c r="G13" i="1"/>
  <c r="G26" i="1"/>
  <c r="G31" i="1"/>
  <c r="G34" i="1"/>
  <c r="G41" i="1"/>
  <c r="G44" i="1"/>
  <c r="G48" i="1"/>
  <c r="G63" i="1"/>
  <c r="G56" i="1" s="1"/>
  <c r="G79" i="1"/>
  <c r="G81" i="1"/>
  <c r="G80" i="1" s="1"/>
  <c r="G131" i="1"/>
  <c r="G136" i="1"/>
  <c r="G140" i="1"/>
  <c r="G144" i="1"/>
  <c r="G149" i="1"/>
  <c r="G159" i="1"/>
  <c r="G163" i="1"/>
  <c r="G171" i="1"/>
  <c r="G176" i="1"/>
  <c r="G178" i="1"/>
  <c r="G181" i="1"/>
  <c r="G186" i="1"/>
  <c r="G190" i="1"/>
  <c r="G194" i="1"/>
  <c r="G195" i="1"/>
  <c r="G193" i="1"/>
  <c r="G65" i="1" l="1"/>
  <c r="G55" i="1" s="1"/>
  <c r="G158" i="1"/>
  <c r="G130" i="1"/>
  <c r="G148" i="1"/>
  <c r="G25" i="1"/>
  <c r="G40" i="1"/>
  <c r="G180" i="1"/>
  <c r="G170" i="1"/>
  <c r="G47" i="1"/>
  <c r="G43" i="1"/>
  <c r="G12" i="1"/>
  <c r="G21" i="1"/>
  <c r="G192" i="1" l="1"/>
  <c r="G189" i="1"/>
  <c r="G185" i="1"/>
  <c r="G177" i="1"/>
  <c r="G175" i="1"/>
  <c r="G162" i="1"/>
  <c r="G143" i="1"/>
  <c r="G139" i="1"/>
  <c r="G135" i="1"/>
  <c r="G169" i="1" l="1"/>
  <c r="G129" i="1"/>
  <c r="G184" i="1"/>
  <c r="G157" i="1"/>
  <c r="G78" i="1"/>
  <c r="G77" i="1" l="1"/>
  <c r="G54" i="1" s="1"/>
  <c r="G114" i="1"/>
  <c r="G106" i="1"/>
  <c r="G33" i="1"/>
  <c r="G32" i="1" s="1"/>
  <c r="G30" i="1"/>
  <c r="G36" i="1" l="1"/>
  <c r="G35" i="1" s="1"/>
  <c r="G11" i="1"/>
  <c r="G196" i="1" l="1"/>
  <c r="G197" i="1" l="1"/>
  <c r="G198" i="1" s="1"/>
</calcChain>
</file>

<file path=xl/sharedStrings.xml><?xml version="1.0" encoding="utf-8"?>
<sst xmlns="http://schemas.openxmlformats.org/spreadsheetml/2006/main" count="392" uniqueCount="266">
  <si>
    <t>Pakkumise nr: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</si>
  <si>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</si>
  <si>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</si>
  <si>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</si>
  <si>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</si>
  <si>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</si>
  <si>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</si>
  <si>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</si>
  <si>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</si>
  <si>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</si>
  <si>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14</t>
  </si>
  <si>
    <t>Hoonevälised ehitised</t>
  </si>
  <si>
    <t>17</t>
  </si>
  <si>
    <t>Maa-ala pinnakatted</t>
  </si>
  <si>
    <t>ALUSED JA VUNDAMENDID</t>
  </si>
  <si>
    <t>22</t>
  </si>
  <si>
    <t>Vundamendid</t>
  </si>
  <si>
    <t>3</t>
  </si>
  <si>
    <t>KANDETARINDID</t>
  </si>
  <si>
    <t>32</t>
  </si>
  <si>
    <t>Kandvad ja välisseinad</t>
  </si>
  <si>
    <t>4</t>
  </si>
  <si>
    <t>FASSAADIELEMENDID JA KATUSED</t>
  </si>
  <si>
    <t>42</t>
  </si>
  <si>
    <t>Aknad</t>
  </si>
  <si>
    <t>43</t>
  </si>
  <si>
    <t>48</t>
  </si>
  <si>
    <t>Katusetarindid</t>
  </si>
  <si>
    <t>5</t>
  </si>
  <si>
    <t>RUUMITARINDID JA PINNAKATTED</t>
  </si>
  <si>
    <t>7</t>
  </si>
  <si>
    <t>TEHNOSÜSTEEMID</t>
  </si>
  <si>
    <t>72</t>
  </si>
  <si>
    <t>74</t>
  </si>
  <si>
    <t>Tugevvoolupaigaldis</t>
  </si>
  <si>
    <t>75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</si>
  <si>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</si>
  <si>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</si>
  <si>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</si>
  <si>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</si>
  <si>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</si>
  <si>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</si>
  <si>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</si>
  <si>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Välisuksed</t>
  </si>
  <si>
    <t>53/54</t>
  </si>
  <si>
    <t>Siseseinte ja lagede pinnakatted</t>
  </si>
  <si>
    <t>Ühiku maksumus</t>
  </si>
  <si>
    <t xml:space="preserve"> Vorm 3-HINNAPAKKUMUSTABEL</t>
  </si>
  <si>
    <t>Akende eemaldus</t>
  </si>
  <si>
    <t>tk</t>
  </si>
  <si>
    <t>Uste eemaldus</t>
  </si>
  <si>
    <t>m2</t>
  </si>
  <si>
    <t>Lammutusjäätmete utiliseerimine</t>
  </si>
  <si>
    <t>obj</t>
  </si>
  <si>
    <t>Hoonealune süvend</t>
  </si>
  <si>
    <t>12</t>
  </si>
  <si>
    <t>Vundamendi liiva tagasitäide, tihendamine</t>
  </si>
  <si>
    <t>Väljakaevatud pinnase utiliseerimine</t>
  </si>
  <si>
    <t>Varikatuste ehitamine vastavalt projektile</t>
  </si>
  <si>
    <t>jm</t>
  </si>
  <si>
    <t>Vundamendi soojustus XPS 50mm</t>
  </si>
  <si>
    <t>Seinte elemendid</t>
  </si>
  <si>
    <t>325</t>
  </si>
  <si>
    <t>Lipuvarda hoidja</t>
  </si>
  <si>
    <t>Tänavasilt</t>
  </si>
  <si>
    <t>Sooja-, heli- ja hüdroisolatsioon</t>
  </si>
  <si>
    <t>327</t>
  </si>
  <si>
    <t>Sokkel EPS 120 150mm</t>
  </si>
  <si>
    <t>328</t>
  </si>
  <si>
    <t>Seinte fassaadikatted</t>
  </si>
  <si>
    <t>PVC aknad</t>
  </si>
  <si>
    <t>427</t>
  </si>
  <si>
    <t>Aknalauad</t>
  </si>
  <si>
    <t>421</t>
  </si>
  <si>
    <t>Sisemise aurutõkketeibi paigaldus</t>
  </si>
  <si>
    <t>Lukustus ja varustus</t>
  </si>
  <si>
    <t>Välisuste sulused vastavalt projektile</t>
  </si>
  <si>
    <t>431</t>
  </si>
  <si>
    <t>Terasuksed ja -väravad</t>
  </si>
  <si>
    <t>433</t>
  </si>
  <si>
    <t>Lumetõkketoru</t>
  </si>
  <si>
    <t>Katuseredelid</t>
  </si>
  <si>
    <t>485</t>
  </si>
  <si>
    <t>Puittarindid</t>
  </si>
  <si>
    <t>486</t>
  </si>
  <si>
    <t>Pööningu käiguteed</t>
  </si>
  <si>
    <t>Sooja- ja hüdroisolatsioon</t>
  </si>
  <si>
    <t>487</t>
  </si>
  <si>
    <t>Katusekatted</t>
  </si>
  <si>
    <t>488</t>
  </si>
  <si>
    <t>Vihnaveesüsteem (torud ja rennid)</t>
  </si>
  <si>
    <t>Küte, ventilatsioon ja jahutus</t>
  </si>
  <si>
    <t>721</t>
  </si>
  <si>
    <t>Ventilatsiooniseadmed</t>
  </si>
  <si>
    <t>724</t>
  </si>
  <si>
    <t>Ventilatasiooniseadme kontroller</t>
  </si>
  <si>
    <t>Ventilatsioonitorustikud</t>
  </si>
  <si>
    <t>725</t>
  </si>
  <si>
    <t>Paigaldustööd</t>
  </si>
  <si>
    <t>Elektri peajaotussüsteemid</t>
  </si>
  <si>
    <t>741</t>
  </si>
  <si>
    <t>Ajutised ehitised ehitusplatsil</t>
  </si>
  <si>
    <t>81</t>
  </si>
  <si>
    <t>Soojakud ja olmeruumid</t>
  </si>
  <si>
    <t>obj.</t>
  </si>
  <si>
    <t>Piirded ja reklaamtahvlid</t>
  </si>
  <si>
    <t>Tellingud, lavad ja tõstukid</t>
  </si>
  <si>
    <t>811</t>
  </si>
  <si>
    <t>815</t>
  </si>
  <si>
    <t>818</t>
  </si>
  <si>
    <t>83</t>
  </si>
  <si>
    <t>Masinad ja seadmed</t>
  </si>
  <si>
    <t>832</t>
  </si>
  <si>
    <t>Mobiilkraanad</t>
  </si>
  <si>
    <t>Energiakulu</t>
  </si>
  <si>
    <t>86</t>
  </si>
  <si>
    <t>Elektrikulu</t>
  </si>
  <si>
    <t>861</t>
  </si>
  <si>
    <t>Veekulu</t>
  </si>
  <si>
    <t>862</t>
  </si>
  <si>
    <t>Veod</t>
  </si>
  <si>
    <t>87</t>
  </si>
  <si>
    <t>Materjalide vedu</t>
  </si>
  <si>
    <t>871</t>
  </si>
  <si>
    <t>872</t>
  </si>
  <si>
    <t>874</t>
  </si>
  <si>
    <t>Seadmete ja masinate vedu</t>
  </si>
  <si>
    <t>Jäätmekäitlus</t>
  </si>
  <si>
    <t>91</t>
  </si>
  <si>
    <t>Juhtimiskulu</t>
  </si>
  <si>
    <t>911</t>
  </si>
  <si>
    <t>ITP palgad</t>
  </si>
  <si>
    <t>Kontori üldpidamiskulud</t>
  </si>
  <si>
    <t>912</t>
  </si>
  <si>
    <t>915</t>
  </si>
  <si>
    <t>Valve</t>
  </si>
  <si>
    <t>Kulud abistavatele tegevustele</t>
  </si>
  <si>
    <t>92</t>
  </si>
  <si>
    <t>kuu</t>
  </si>
  <si>
    <t>Ehitusplatsi korrashoid</t>
  </si>
  <si>
    <t>924</t>
  </si>
  <si>
    <t>925</t>
  </si>
  <si>
    <t>Lõplik koristamine</t>
  </si>
  <si>
    <t>Lepingu erikulud</t>
  </si>
  <si>
    <t>96</t>
  </si>
  <si>
    <t>Ehitustööde kindlustus</t>
  </si>
  <si>
    <t>961</t>
  </si>
  <si>
    <t>Küttetorustik</t>
  </si>
  <si>
    <t>722</t>
  </si>
  <si>
    <t>Küttekehad</t>
  </si>
  <si>
    <t>Termostaatregulaatorid (reguleerimisvahemik 18-23 kraadi)</t>
  </si>
  <si>
    <t>Terasplaatradiaatorid (Purmo või analoog)</t>
  </si>
  <si>
    <t>Katlamajad, soojasõlmed, boilerid</t>
  </si>
  <si>
    <t>723</t>
  </si>
  <si>
    <t>Soojussõlm, komplektne</t>
  </si>
  <si>
    <t>Ventsüsteemi seadistamine, mõõdistus</t>
  </si>
  <si>
    <t>Valgustussüsteem</t>
  </si>
  <si>
    <t>Tööohutusmeetmed</t>
  </si>
  <si>
    <t>Ehitusaegsed rahastamiskulud</t>
  </si>
  <si>
    <t>Garantiiaja tagatis, -kindlustus</t>
  </si>
  <si>
    <t>Peakilp uue elektrivarustusega.</t>
  </si>
  <si>
    <t xml:space="preserve"> Korrusekilbid uue elektrivarustusega.</t>
  </si>
  <si>
    <t xml:space="preserve"> Soojussõlm ja ventilatsioonisüsteem uue elektrivarustuega</t>
  </si>
  <si>
    <t xml:space="preserve">Teemantpuurimine </t>
  </si>
  <si>
    <t>Etüleenglükooli (35%) paak +pump+armatuur</t>
  </si>
  <si>
    <t>Käibemaks 20%:</t>
  </si>
  <si>
    <t>Ventilatsiooni ja küttesüsteemi keskautomaatika, kaugjuhtimisega</t>
  </si>
  <si>
    <t>kmpl</t>
  </si>
  <si>
    <t>Küttetorustiku paigaldusestt tingitud kohtparandused korterites</t>
  </si>
  <si>
    <t>Süsteemi ühendamat  ventilatsioonilõõride osaline kinniehitamine</t>
  </si>
  <si>
    <t>Liiniseade  ja sulgventiilid</t>
  </si>
  <si>
    <r>
      <t xml:space="preserve">Keldrimagistraalid </t>
    </r>
    <r>
      <rPr>
        <b/>
        <i/>
        <sz val="8"/>
        <rFont val="Arial"/>
        <family val="2"/>
        <charset val="186"/>
      </rPr>
      <t>(pressteras)</t>
    </r>
    <r>
      <rPr>
        <i/>
        <sz val="8"/>
        <rFont val="Arial"/>
        <family val="2"/>
        <charset val="186"/>
      </rPr>
      <t xml:space="preserve">  isolatsioon</t>
    </r>
  </si>
  <si>
    <r>
      <t xml:space="preserve">Küttepüstikud </t>
    </r>
    <r>
      <rPr>
        <b/>
        <i/>
        <sz val="8"/>
        <rFont val="Arial"/>
        <family val="2"/>
        <charset val="186"/>
      </rPr>
      <t xml:space="preserve">(pressteras) </t>
    </r>
  </si>
  <si>
    <t>Vent.torustiku paigladusest tingitud kohtparandused korterites</t>
  </si>
  <si>
    <t>Summa:</t>
  </si>
  <si>
    <r>
      <t xml:space="preserve">Keldrikorruse uued valgustusseadmed - Universaalne ovaalne valgusti - </t>
    </r>
    <r>
      <rPr>
        <b/>
        <i/>
        <sz val="8"/>
        <rFont val="Arial"/>
        <family val="2"/>
        <charset val="186"/>
      </rPr>
      <t xml:space="preserve">luminofoorlamp </t>
    </r>
  </si>
  <si>
    <t>Aknapalede välisserva lõikamine</t>
  </si>
  <si>
    <t>Betoonpanduse rajamine (tihendatud killustikalus, armatuurvõrk 6mm, vuugilint, betoonivalu 80x800mm)</t>
  </si>
  <si>
    <t>Välistrepi rajamine.</t>
  </si>
  <si>
    <t>Fassaad EPS 60 Silver+Kivivill 200mm, tüübeldus</t>
  </si>
  <si>
    <t>Aken A-1, 3050x1350, PVC raam valge</t>
  </si>
  <si>
    <t>Aken A-2a, 2250x1350, PVC raam valge</t>
  </si>
  <si>
    <t>Aken A-2b, 2250x1350, PVC raam valge</t>
  </si>
  <si>
    <t>Aken A-3, 1700x1350, PVC raam valge</t>
  </si>
  <si>
    <t>Aken A-4, 600x1350, PVC raam valge</t>
  </si>
  <si>
    <t>Aken A-5, 2400x700, PVC raam valge</t>
  </si>
  <si>
    <t>Aken A-6, 2400x700, PVC raam valge</t>
  </si>
  <si>
    <t>Aken A-8, 1000x500, PVC raam valge</t>
  </si>
  <si>
    <t>Katuse puitkonstrutsiooni kohtparandus, alusroovitus</t>
  </si>
  <si>
    <t>Puistevill 400mm</t>
  </si>
  <si>
    <t>71</t>
  </si>
  <si>
    <t>Veevarustus ja kanalisatsioon</t>
  </si>
  <si>
    <t>Veevarustus</t>
  </si>
  <si>
    <t>Kanalisatsioon</t>
  </si>
  <si>
    <t>Hanke nimetus: „Korterelamu, aadressiga Mäe 6, Alu, rekonstrueerimine ”</t>
  </si>
  <si>
    <t>Korterelamu aadress: Mäe tn 6, Alu alevik, Rapla vald, Rapla maakond</t>
  </si>
  <si>
    <t>Tellija: KORTERIÜHISTU MÄE 6 (registrikood 80023475)</t>
  </si>
  <si>
    <t>KORTERIÜHISTU: Mäe 6</t>
  </si>
  <si>
    <t>Aknapalede soojustus Kingspan K- 5 70mm, armeerimine</t>
  </si>
  <si>
    <t>Vundamendi lahti kaevamine 80cm</t>
  </si>
  <si>
    <t>Akna veeplekk, Pruun, RR31 3050mm</t>
  </si>
  <si>
    <t>Akna veeplekk, Pruun, RR31 2250mm</t>
  </si>
  <si>
    <t>Akna veeplekk, Pruun, RR31 1700mm</t>
  </si>
  <si>
    <t>Akna veeplekk, Pruun, RR31 600mm</t>
  </si>
  <si>
    <t>Akna veeplekk, Pruun, RR31 2400mm</t>
  </si>
  <si>
    <t>Akna veeplekk, Pruun, RR31 1000mm</t>
  </si>
  <si>
    <t>Aknalauade demontaaz-montaaz</t>
  </si>
  <si>
    <t xml:space="preserve">Aknapalede taastamine </t>
  </si>
  <si>
    <t>Veerennikivi 3,0m hoonest eemale, igale vihmeetorule.</t>
  </si>
  <si>
    <t>Aken A-7, 2400x600, PVC raam valge</t>
  </si>
  <si>
    <t xml:space="preserve">U-1 Soojustatud välisuks 1200x2100, U=1,5 </t>
  </si>
  <si>
    <t>U-2 Tuletõkkeuks EI-30 900x2100</t>
  </si>
  <si>
    <t>U-3 Pööniguluuk EI-30, 800x600, U=1,5</t>
  </si>
  <si>
    <t>Katuse käigusild ja turvasiin</t>
  </si>
  <si>
    <t>Katuseluuk 800x600mm</t>
  </si>
  <si>
    <t>Tuulekasti pikendamine ja viimistlus</t>
  </si>
  <si>
    <t xml:space="preserve"> Plafoonid, tuletõkkeklapid ,reguleerklapid, siirdeõhurest</t>
  </si>
  <si>
    <t>Välisvalgustus, kaabelliin</t>
  </si>
  <si>
    <t>Ventilatsioonitorustik, isolatsioon, mürasummutid, katuseotsik, õhuvõturest pööningu</t>
  </si>
  <si>
    <t>Köögikubude torustik</t>
  </si>
  <si>
    <t>Kütesüsteemi survestamine, seadistamine, dokumentatsioon</t>
  </si>
  <si>
    <t xml:space="preserve">Töövõtja: </t>
  </si>
  <si>
    <t>Soojussõlme uste ava lõikamine, silluse tugevdamine</t>
  </si>
  <si>
    <t>Ventilatsiooni korstnate osaline lammutamine</t>
  </si>
  <si>
    <t>Õhuvõtturest RR31 800x500 mm</t>
  </si>
  <si>
    <t>Õhuväjaviske korsten RR31, D500</t>
  </si>
  <si>
    <t>Pööningu kooristustööd</t>
  </si>
  <si>
    <t xml:space="preserve">MÄRKUSED: </t>
  </si>
  <si>
    <t>1. Kõik materjalid on ettenähtud tarnida ja paigaldada töövõtja poolt kui ei ole märgitud teisiti.</t>
  </si>
  <si>
    <t>2. Töövõja kohustus on enne lepingu sõlmimist ja materjalide tellimist kontrollida esitatud materjalide koguseid.</t>
  </si>
  <si>
    <t>3. Töövõtja peab arvestama loetletud tööde/materjalidega kaasnevate lisa tööde/materjalide tarnimisega.</t>
  </si>
  <si>
    <t>Trepikoja akna sisemine aknalaud</t>
  </si>
  <si>
    <t>Trepikoja akna aknapalde viimistlus</t>
  </si>
  <si>
    <t>324</t>
  </si>
  <si>
    <t>Kandvadseinad</t>
  </si>
  <si>
    <t>Seinete nurkade tugevdamine (metallkarkass + keemilised ankrud)</t>
  </si>
  <si>
    <t>Keldriakende kinniehitamine, Fibo 3 150mm</t>
  </si>
  <si>
    <t>Katusetööd</t>
  </si>
  <si>
    <t>Keldrimagistraalid PP-R-AL, tasakalustusventiilid, isolatsioon</t>
  </si>
  <si>
    <t>Veearvesti</t>
  </si>
  <si>
    <r>
      <t xml:space="preserve">Ventilatsiooni seade </t>
    </r>
    <r>
      <rPr>
        <b/>
        <i/>
        <sz val="8"/>
        <rFont val="Arial"/>
        <family val="2"/>
        <charset val="186"/>
      </rPr>
      <t xml:space="preserve">ATREA DUPLEX 3500 ECO soojustagastustegur </t>
    </r>
    <r>
      <rPr>
        <b/>
        <sz val="8"/>
        <rFont val="Calibri"/>
        <family val="2"/>
        <charset val="186"/>
      </rPr>
      <t>≥</t>
    </r>
    <r>
      <rPr>
        <b/>
        <i/>
        <sz val="8"/>
        <rFont val="Arial"/>
        <family val="2"/>
        <charset val="186"/>
      </rPr>
      <t>90%</t>
    </r>
  </si>
  <si>
    <t>Vent.seadme metallist alusraam, vibrosummutid</t>
  </si>
  <si>
    <r>
      <t xml:space="preserve">Soojustusesisene ventilatsioonitorustik </t>
    </r>
    <r>
      <rPr>
        <b/>
        <i/>
        <sz val="8"/>
        <rFont val="Arial"/>
        <family val="2"/>
        <charset val="186"/>
      </rPr>
      <t>DYKA AIR</t>
    </r>
  </si>
  <si>
    <t>Trekodade seinte armeeringuvõrguga krohvimine, hõõrdkrohvi paigaldus ja värvimine</t>
  </si>
  <si>
    <t>Trekodade lae armeeringuvõrguga krohvimine, hõõrdkrohvi paigaldus ja värvimine</t>
  </si>
  <si>
    <t>Trepikodade käsipuude vahetus</t>
  </si>
  <si>
    <t>Metallosade korrastamine ja värvimine</t>
  </si>
  <si>
    <t>Katuse Eterniit koos lisaplekidega</t>
  </si>
  <si>
    <t>Püstikud ,isolatsioon</t>
  </si>
  <si>
    <t>Pööningu korruse kanalisatsiooni torustik ja isolatsioon</t>
  </si>
  <si>
    <t>Püstikud PP-R-AL, isolatsioon, sulgarmatuur</t>
  </si>
  <si>
    <t>Keldrimagistraalid SN4, tasakalustusventiilid, isolatsioon</t>
  </si>
  <si>
    <t>Välistrasiid D160 SN8 liitmuskaevuni ca.5jm</t>
  </si>
  <si>
    <t>Soojussõlmeruumi põrandatrapp, betoonipõranda taastamine</t>
  </si>
  <si>
    <t>Katlamajakorstna lammutus (ca. 75t)</t>
  </si>
  <si>
    <t>Soojussõlme ruumi ol.oleva sisepääsu likvideermine , liivaga täitmine ca. 80m3</t>
  </si>
  <si>
    <t>Parapeti soojustus kivivill 50mm,  armeerimine</t>
  </si>
  <si>
    <t>Tuulutus korsten, läbiviigud VILPE + torustik koos soojustusega, kanalisatsiooni ventileerimiseks</t>
  </si>
  <si>
    <t>Korsten, läbiviigud VILPE + torustik koos soojustusega, köögikubude torustik</t>
  </si>
  <si>
    <t>Katuse ettevalmistustööd, osaline lammutus, ol.oleva Eterniiti demontaaz ja utiliseerimine</t>
  </si>
  <si>
    <t>Murukatte taastamine (vajadusel kasvumuld, muruseeme</t>
  </si>
  <si>
    <t>Hoone trepikojad ning fuajee uued valgustusseadmed (LED lambid)</t>
  </si>
  <si>
    <r>
      <t xml:space="preserve">Aknapalede nakkekrunt, </t>
    </r>
    <r>
      <rPr>
        <b/>
        <i/>
        <sz val="8"/>
        <color indexed="8"/>
        <rFont val="Arial"/>
        <family val="2"/>
        <charset val="186"/>
      </rPr>
      <t>Baumit NanoTop</t>
    </r>
    <r>
      <rPr>
        <i/>
        <sz val="8"/>
        <color indexed="8"/>
        <rFont val="Arial"/>
        <family val="2"/>
        <charset val="186"/>
      </rPr>
      <t xml:space="preserve"> krohv 1,5mm</t>
    </r>
  </si>
  <si>
    <r>
      <t xml:space="preserve">Fassaadi armeerimine, nakkekrunt, </t>
    </r>
    <r>
      <rPr>
        <b/>
        <i/>
        <sz val="8"/>
        <color indexed="8"/>
        <rFont val="Arial"/>
        <family val="2"/>
        <charset val="186"/>
      </rPr>
      <t>Baumit NanoTop</t>
    </r>
    <r>
      <rPr>
        <i/>
        <sz val="8"/>
        <color indexed="8"/>
        <rFont val="Arial"/>
        <family val="2"/>
        <charset val="186"/>
      </rPr>
      <t xml:space="preserve"> krohv 1,5mm</t>
    </r>
  </si>
  <si>
    <r>
      <t xml:space="preserve">Sokli armeerimine, lisaarmeering, nakkekrunt, </t>
    </r>
    <r>
      <rPr>
        <b/>
        <i/>
        <sz val="8"/>
        <color indexed="8"/>
        <rFont val="Arial"/>
        <family val="2"/>
        <charset val="186"/>
      </rPr>
      <t xml:space="preserve">Baumit NanoTOP </t>
    </r>
    <r>
      <rPr>
        <i/>
        <sz val="8"/>
        <color indexed="8"/>
        <rFont val="Arial"/>
        <family val="2"/>
        <charset val="186"/>
      </rPr>
      <t>krohv</t>
    </r>
  </si>
  <si>
    <t>Korterisisene kanalistasiooni torustik 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</si>
</sst>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_-* #,##0.00\ _€_-;\-* #,##0.00\ _€_-;_-* &quot;-&quot;??\ _€_-;_-@_-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sz val="9"/>
      <name val="Calibri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0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11"/>
      <color theme="0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name val="Arial"/>
      <family val="2"/>
      <charset val="186"/>
    </font>
    <font>
      <u/>
      <sz val="9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i/>
      <sz val="8"/>
      <name val="Arial"/>
      <family val="2"/>
      <charset val="186"/>
    </font>
    <font>
      <i/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8"/>
      <name val="Calibri"/>
      <family val="2"/>
      <charset val="186"/>
    </font>
    <font>
      <b/>
      <i/>
      <sz val="8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  <xf numFmtId="0" fontId="27" fillId="0" borderId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8" fillId="0" borderId="0" xfId="17" applyFont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0" fillId="0" borderId="0" xfId="0" applyFill="1"/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4" fontId="15" fillId="0" borderId="0" xfId="0" applyNumberFormat="1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/>
    <xf numFmtId="4" fontId="16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right" vertical="center" wrapText="1"/>
    </xf>
    <xf numFmtId="4" fontId="19" fillId="3" borderId="2" xfId="0" applyNumberFormat="1" applyFont="1" applyFill="1" applyBorder="1" applyAlignment="1">
      <alignment horizontal="right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right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right" vertical="center" wrapText="1"/>
    </xf>
    <xf numFmtId="49" fontId="7" fillId="0" borderId="2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0" fontId="0" fillId="0" borderId="2" xfId="0" applyBorder="1"/>
    <xf numFmtId="0" fontId="7" fillId="0" borderId="3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right" vertical="center" wrapText="1"/>
    </xf>
    <xf numFmtId="49" fontId="22" fillId="0" borderId="2" xfId="0" applyNumberFormat="1" applyFont="1" applyFill="1" applyBorder="1" applyAlignment="1">
      <alignment horizontal="right" vertical="center"/>
    </xf>
    <xf numFmtId="0" fontId="13" fillId="0" borderId="0" xfId="18" applyFont="1" applyBorder="1" applyAlignment="1">
      <alignment horizontal="left"/>
    </xf>
    <xf numFmtId="0" fontId="13" fillId="0" borderId="2" xfId="24" applyFont="1" applyBorder="1" applyAlignment="1">
      <alignment horizontal="left"/>
    </xf>
    <xf numFmtId="0" fontId="13" fillId="0" borderId="0" xfId="24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24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right"/>
    </xf>
    <xf numFmtId="16" fontId="0" fillId="0" borderId="0" xfId="0" applyNumberFormat="1"/>
    <xf numFmtId="4" fontId="0" fillId="0" borderId="0" xfId="0" applyNumberFormat="1"/>
    <xf numFmtId="2" fontId="6" fillId="3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vertical="center"/>
    </xf>
    <xf numFmtId="2" fontId="15" fillId="3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0" borderId="0" xfId="0" applyFont="1" applyBorder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  <xf numFmtId="49" fontId="4" fillId="4" borderId="0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right" vertical="center"/>
    </xf>
    <xf numFmtId="2" fontId="15" fillId="4" borderId="0" xfId="0" applyNumberFormat="1" applyFont="1" applyFill="1" applyAlignment="1">
      <alignment horizontal="center" vertical="center"/>
    </xf>
    <xf numFmtId="3" fontId="14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right" vertical="center"/>
    </xf>
    <xf numFmtId="0" fontId="29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wrapText="1"/>
    </xf>
    <xf numFmtId="0" fontId="30" fillId="0" borderId="2" xfId="0" applyFont="1" applyBorder="1" applyAlignment="1">
      <alignment horizontal="center"/>
    </xf>
    <xf numFmtId="0" fontId="0" fillId="0" borderId="0" xfId="0"/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21" fillId="0" borderId="6" xfId="0" applyFont="1" applyBorder="1"/>
    <xf numFmtId="0" fontId="33" fillId="0" borderId="0" xfId="0" applyFont="1"/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21" fillId="0" borderId="2" xfId="0" applyFont="1" applyBorder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</cellXfs>
  <cellStyles count="29">
    <cellStyle name="Comma 2" xfId="20"/>
    <cellStyle name="Currency 2" xfId="1"/>
    <cellStyle name="Currency 2 2" xfId="28"/>
    <cellStyle name="Koma 2" xfId="21"/>
    <cellStyle name="Koma 3" xfId="22"/>
    <cellStyle name="Koma 3 2" xfId="26"/>
    <cellStyle name="Koma 4" xfId="19"/>
    <cellStyle name="Koma 5" xfId="25"/>
    <cellStyle name="Normaallaad" xfId="0" builtinId="0"/>
    <cellStyle name="Normaallaad 2" xfId="18"/>
    <cellStyle name="Normaallaad 3" xfId="24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Protsent 2" xfId="23"/>
    <cellStyle name="Protsent 3" xfId="27"/>
    <cellStyle name="Summa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6"/>
  <sheetViews>
    <sheetView tabSelected="1" topLeftCell="B109" zoomScale="115" zoomScaleNormal="115" workbookViewId="0">
      <selection activeCell="H125" sqref="H125"/>
    </sheetView>
  </sheetViews>
  <sheetFormatPr defaultRowHeight="14.4" x14ac:dyDescent="0.3"/>
  <cols>
    <col min="2" max="2" width="6.6640625" customWidth="1"/>
    <col min="3" max="3" width="44.5546875" customWidth="1"/>
    <col min="4" max="4" width="7.5546875" customWidth="1"/>
    <col min="6" max="6" width="10.44140625" customWidth="1"/>
    <col min="7" max="7" width="16" customWidth="1"/>
    <col min="8" max="8" width="18.5546875" style="1" customWidth="1"/>
    <col min="10" max="10" width="9.5546875" bestFit="1" customWidth="1"/>
    <col min="13" max="13" width="9.5546875" bestFit="1" customWidth="1"/>
  </cols>
  <sheetData>
    <row r="1" spans="2:8" ht="10.5" customHeight="1" x14ac:dyDescent="0.3"/>
    <row r="2" spans="2:8" ht="10.5" customHeight="1" x14ac:dyDescent="0.3">
      <c r="B2" s="140" t="s">
        <v>47</v>
      </c>
      <c r="C2" s="140"/>
      <c r="D2" s="44"/>
      <c r="E2" s="45" t="s">
        <v>0</v>
      </c>
      <c r="F2" s="46"/>
      <c r="G2" s="40"/>
      <c r="H2" s="47"/>
    </row>
    <row r="3" spans="2:8" ht="10.5" customHeight="1" x14ac:dyDescent="0.3">
      <c r="B3" s="141" t="s">
        <v>197</v>
      </c>
      <c r="C3" s="141"/>
      <c r="D3" s="141"/>
      <c r="E3" s="141"/>
      <c r="F3" s="141"/>
      <c r="G3" s="40"/>
      <c r="H3" s="48"/>
    </row>
    <row r="4" spans="2:8" ht="10.5" customHeight="1" x14ac:dyDescent="0.3">
      <c r="B4" s="142"/>
      <c r="C4" s="142"/>
      <c r="D4" s="39"/>
      <c r="E4" s="49"/>
      <c r="F4" s="50"/>
      <c r="G4" s="48"/>
      <c r="H4" s="51"/>
    </row>
    <row r="5" spans="2:8" ht="10.5" customHeight="1" x14ac:dyDescent="0.3">
      <c r="B5" s="143" t="s">
        <v>196</v>
      </c>
      <c r="C5" s="143"/>
      <c r="D5" s="39"/>
      <c r="E5" s="49"/>
      <c r="F5" s="50"/>
      <c r="G5" s="48"/>
      <c r="H5" s="52"/>
    </row>
    <row r="6" spans="2:8" ht="10.5" customHeight="1" x14ac:dyDescent="0.3">
      <c r="B6" s="139" t="s">
        <v>221</v>
      </c>
      <c r="C6" s="139"/>
      <c r="D6" s="39"/>
      <c r="E6" s="49"/>
      <c r="F6" s="50"/>
      <c r="G6" s="48"/>
      <c r="H6" s="52"/>
    </row>
    <row r="7" spans="2:8" ht="10.5" customHeight="1" x14ac:dyDescent="0.3">
      <c r="B7" s="139" t="s">
        <v>195</v>
      </c>
      <c r="C7" s="139"/>
      <c r="D7" s="39"/>
      <c r="E7" s="49"/>
      <c r="F7" s="50"/>
      <c r="G7" s="48"/>
      <c r="H7" s="52"/>
    </row>
    <row r="8" spans="2:8" ht="10.5" customHeight="1" x14ac:dyDescent="0.3">
      <c r="B8" s="72" t="s">
        <v>194</v>
      </c>
      <c r="C8" s="72"/>
      <c r="D8" s="42"/>
      <c r="E8" s="41"/>
      <c r="F8" s="41"/>
      <c r="G8" s="48"/>
      <c r="H8" s="41"/>
    </row>
    <row r="9" spans="2:8" ht="10.5" customHeight="1" x14ac:dyDescent="0.3">
      <c r="B9" s="41"/>
      <c r="C9" s="41"/>
      <c r="D9" s="42"/>
      <c r="E9" s="41"/>
      <c r="F9" s="41"/>
      <c r="G9" s="48"/>
      <c r="H9" s="41"/>
    </row>
    <row r="10" spans="2:8" ht="21.75" customHeight="1" x14ac:dyDescent="0.3">
      <c r="B10" s="43" t="s">
        <v>1</v>
      </c>
      <c r="C10" s="43" t="s">
        <v>2</v>
      </c>
      <c r="D10" s="43" t="s">
        <v>3</v>
      </c>
      <c r="E10" s="43" t="s">
        <v>4</v>
      </c>
      <c r="F10" s="43" t="s">
        <v>46</v>
      </c>
      <c r="G10" s="43" t="s">
        <v>5</v>
      </c>
      <c r="H10" s="43" t="s">
        <v>6</v>
      </c>
    </row>
    <row r="11" spans="2:8" ht="10.5" customHeight="1" x14ac:dyDescent="0.3">
      <c r="B11" s="53">
        <v>1</v>
      </c>
      <c r="C11" s="24" t="s">
        <v>7</v>
      </c>
      <c r="D11" s="54"/>
      <c r="E11" s="54"/>
      <c r="F11" s="54"/>
      <c r="G11" s="99">
        <f>G30+G25+ G21+G12</f>
        <v>0</v>
      </c>
      <c r="H11" s="55"/>
    </row>
    <row r="12" spans="2:8" ht="10.5" customHeight="1" x14ac:dyDescent="0.3">
      <c r="B12" s="4" t="s">
        <v>8</v>
      </c>
      <c r="C12" s="5" t="s">
        <v>9</v>
      </c>
      <c r="D12" s="6"/>
      <c r="E12" s="56"/>
      <c r="F12" s="56"/>
      <c r="G12" s="100">
        <f>SUM(G13:G20)</f>
        <v>0</v>
      </c>
      <c r="H12" s="57"/>
    </row>
    <row r="13" spans="2:8" x14ac:dyDescent="0.3">
      <c r="B13" s="35"/>
      <c r="C13" s="33" t="s">
        <v>48</v>
      </c>
      <c r="D13" s="73" t="s">
        <v>53</v>
      </c>
      <c r="E13" s="74">
        <v>1</v>
      </c>
      <c r="F13" s="59"/>
      <c r="G13" s="101">
        <f>F13*E13</f>
        <v>0</v>
      </c>
      <c r="H13" s="60"/>
    </row>
    <row r="14" spans="2:8" ht="10.5" customHeight="1" x14ac:dyDescent="0.3">
      <c r="B14" s="35"/>
      <c r="C14" s="33" t="s">
        <v>50</v>
      </c>
      <c r="D14" s="73" t="s">
        <v>53</v>
      </c>
      <c r="E14" s="74">
        <v>1</v>
      </c>
      <c r="F14" s="59"/>
      <c r="G14" s="101">
        <f t="shared" ref="G14:G20" si="0">F14*E14</f>
        <v>0</v>
      </c>
      <c r="H14" s="60"/>
    </row>
    <row r="15" spans="2:8" s="1" customFormat="1" ht="10.5" customHeight="1" x14ac:dyDescent="0.3">
      <c r="B15" s="35"/>
      <c r="C15" s="33" t="s">
        <v>223</v>
      </c>
      <c r="D15" s="73" t="s">
        <v>49</v>
      </c>
      <c r="E15" s="74">
        <v>18</v>
      </c>
      <c r="F15" s="59"/>
      <c r="G15" s="101">
        <f t="shared" si="0"/>
        <v>0</v>
      </c>
      <c r="H15" s="60"/>
    </row>
    <row r="16" spans="2:8" s="1" customFormat="1" ht="10.5" customHeight="1" x14ac:dyDescent="0.3">
      <c r="B16" s="35"/>
      <c r="C16" s="33" t="s">
        <v>254</v>
      </c>
      <c r="D16" s="73" t="s">
        <v>53</v>
      </c>
      <c r="E16" s="74">
        <v>1</v>
      </c>
      <c r="F16" s="59"/>
      <c r="G16" s="101">
        <f t="shared" si="0"/>
        <v>0</v>
      </c>
      <c r="H16" s="60"/>
    </row>
    <row r="17" spans="2:8" s="1" customFormat="1" ht="21.75" customHeight="1" x14ac:dyDescent="0.3">
      <c r="B17" s="35"/>
      <c r="C17" s="33" t="s">
        <v>255</v>
      </c>
      <c r="D17" s="73" t="s">
        <v>53</v>
      </c>
      <c r="E17" s="74">
        <v>1</v>
      </c>
      <c r="F17" s="59"/>
      <c r="G17" s="101"/>
      <c r="H17" s="60"/>
    </row>
    <row r="18" spans="2:8" s="1" customFormat="1" ht="10.5" customHeight="1" x14ac:dyDescent="0.3">
      <c r="B18" s="35"/>
      <c r="C18" s="33" t="s">
        <v>222</v>
      </c>
      <c r="D18" s="73" t="s">
        <v>53</v>
      </c>
      <c r="E18" s="74">
        <v>1</v>
      </c>
      <c r="F18" s="59"/>
      <c r="G18" s="101">
        <f t="shared" si="0"/>
        <v>0</v>
      </c>
      <c r="H18" s="60"/>
    </row>
    <row r="19" spans="2:8" s="119" customFormat="1" ht="10.5" customHeight="1" x14ac:dyDescent="0.3">
      <c r="B19" s="35"/>
      <c r="C19" s="124" t="s">
        <v>226</v>
      </c>
      <c r="D19" s="76" t="s">
        <v>51</v>
      </c>
      <c r="E19" s="74">
        <v>554</v>
      </c>
      <c r="F19" s="59"/>
      <c r="G19" s="101"/>
      <c r="H19" s="60"/>
    </row>
    <row r="20" spans="2:8" s="1" customFormat="1" ht="10.5" customHeight="1" x14ac:dyDescent="0.3">
      <c r="B20" s="35"/>
      <c r="C20" s="33" t="s">
        <v>52</v>
      </c>
      <c r="D20" s="73" t="s">
        <v>53</v>
      </c>
      <c r="E20" s="74">
        <v>1</v>
      </c>
      <c r="F20" s="59"/>
      <c r="G20" s="101">
        <f t="shared" si="0"/>
        <v>0</v>
      </c>
      <c r="H20" s="60"/>
    </row>
    <row r="21" spans="2:8" s="1" customFormat="1" ht="10.5" customHeight="1" x14ac:dyDescent="0.3">
      <c r="B21" s="4" t="s">
        <v>55</v>
      </c>
      <c r="C21" s="13" t="s">
        <v>54</v>
      </c>
      <c r="D21" s="73"/>
      <c r="E21" s="74"/>
      <c r="F21" s="59"/>
      <c r="G21" s="100">
        <f>SUM(G22:G24)</f>
        <v>0</v>
      </c>
      <c r="H21" s="60"/>
    </row>
    <row r="22" spans="2:8" s="1" customFormat="1" ht="10.5" customHeight="1" x14ac:dyDescent="0.3">
      <c r="B22" s="4"/>
      <c r="C22" s="33" t="s">
        <v>199</v>
      </c>
      <c r="D22" s="73" t="s">
        <v>59</v>
      </c>
      <c r="E22" s="74">
        <v>114</v>
      </c>
      <c r="F22" s="59"/>
      <c r="G22" s="101">
        <f>F22*E22</f>
        <v>0</v>
      </c>
      <c r="H22" s="60"/>
    </row>
    <row r="23" spans="2:8" s="1" customFormat="1" ht="10.5" customHeight="1" x14ac:dyDescent="0.3">
      <c r="B23" s="4"/>
      <c r="C23" s="33" t="s">
        <v>56</v>
      </c>
      <c r="D23" s="73" t="s">
        <v>59</v>
      </c>
      <c r="E23" s="74">
        <v>114</v>
      </c>
      <c r="F23" s="59"/>
      <c r="G23" s="101">
        <f t="shared" ref="G23:G24" si="1">F23*E23</f>
        <v>0</v>
      </c>
      <c r="H23" s="60"/>
    </row>
    <row r="24" spans="2:8" s="1" customFormat="1" ht="10.5" customHeight="1" x14ac:dyDescent="0.3">
      <c r="B24" s="4"/>
      <c r="C24" s="33" t="s">
        <v>57</v>
      </c>
      <c r="D24" s="73" t="s">
        <v>53</v>
      </c>
      <c r="E24" s="74">
        <v>1</v>
      </c>
      <c r="F24" s="59"/>
      <c r="G24" s="101">
        <f t="shared" si="1"/>
        <v>0</v>
      </c>
      <c r="H24" s="60"/>
    </row>
    <row r="25" spans="2:8" ht="10.5" customHeight="1" x14ac:dyDescent="0.3">
      <c r="B25" s="4" t="s">
        <v>10</v>
      </c>
      <c r="C25" s="13" t="s">
        <v>11</v>
      </c>
      <c r="D25" s="8"/>
      <c r="E25" s="58"/>
      <c r="F25" s="59"/>
      <c r="G25" s="100">
        <f>SUM(G26:G28)</f>
        <v>0</v>
      </c>
      <c r="H25" s="60"/>
    </row>
    <row r="26" spans="2:8" ht="24.75" customHeight="1" x14ac:dyDescent="0.3">
      <c r="B26" s="35"/>
      <c r="C26" s="33" t="s">
        <v>177</v>
      </c>
      <c r="D26" s="73" t="s">
        <v>59</v>
      </c>
      <c r="E26" s="74">
        <v>123</v>
      </c>
      <c r="F26" s="59"/>
      <c r="G26" s="101">
        <f>F26*E26</f>
        <v>0</v>
      </c>
      <c r="H26" s="60"/>
    </row>
    <row r="27" spans="2:8" s="1" customFormat="1" ht="14.25" customHeight="1" x14ac:dyDescent="0.3">
      <c r="B27" s="35"/>
      <c r="C27" s="33" t="s">
        <v>178</v>
      </c>
      <c r="D27" s="73" t="s">
        <v>167</v>
      </c>
      <c r="E27" s="74">
        <v>3</v>
      </c>
      <c r="F27" s="59"/>
      <c r="G27" s="101">
        <f>F27*E27</f>
        <v>0</v>
      </c>
      <c r="H27" s="60"/>
    </row>
    <row r="28" spans="2:8" ht="10.5" customHeight="1" x14ac:dyDescent="0.3">
      <c r="B28" s="35"/>
      <c r="C28" s="33" t="s">
        <v>58</v>
      </c>
      <c r="D28" s="73" t="s">
        <v>49</v>
      </c>
      <c r="E28" s="74">
        <v>3</v>
      </c>
      <c r="F28" s="59"/>
      <c r="G28" s="101">
        <f>F28*E28</f>
        <v>0</v>
      </c>
      <c r="H28" s="60"/>
    </row>
    <row r="29" spans="2:8" s="119" customFormat="1" ht="10.5" customHeight="1" x14ac:dyDescent="0.3">
      <c r="B29" s="35"/>
      <c r="C29" s="124" t="s">
        <v>208</v>
      </c>
      <c r="D29" s="73" t="s">
        <v>167</v>
      </c>
      <c r="E29" s="74">
        <v>8</v>
      </c>
      <c r="F29" s="59"/>
      <c r="G29" s="101"/>
      <c r="H29" s="60"/>
    </row>
    <row r="30" spans="2:8" ht="10.5" customHeight="1" x14ac:dyDescent="0.3">
      <c r="B30" s="4" t="s">
        <v>12</v>
      </c>
      <c r="C30" s="13" t="s">
        <v>13</v>
      </c>
      <c r="D30" s="8"/>
      <c r="E30" s="58"/>
      <c r="F30" s="59"/>
      <c r="G30" s="100">
        <f>SUM(G31:G31)</f>
        <v>0</v>
      </c>
      <c r="H30" s="60"/>
    </row>
    <row r="31" spans="2:8" ht="10.5" customHeight="1" x14ac:dyDescent="0.3">
      <c r="B31" s="35"/>
      <c r="C31" s="33" t="s">
        <v>260</v>
      </c>
      <c r="D31" s="73" t="s">
        <v>53</v>
      </c>
      <c r="E31" s="74">
        <v>1</v>
      </c>
      <c r="F31" s="59"/>
      <c r="G31" s="101">
        <f>F31*E31</f>
        <v>0</v>
      </c>
      <c r="H31" s="60"/>
    </row>
    <row r="32" spans="2:8" ht="10.5" customHeight="1" x14ac:dyDescent="0.3">
      <c r="B32" s="20">
        <v>2</v>
      </c>
      <c r="C32" s="21" t="s">
        <v>14</v>
      </c>
      <c r="D32" s="22"/>
      <c r="E32" s="64"/>
      <c r="F32" s="65"/>
      <c r="G32" s="102">
        <f>G33</f>
        <v>0</v>
      </c>
      <c r="H32" s="55"/>
    </row>
    <row r="33" spans="2:13" ht="10.5" customHeight="1" x14ac:dyDescent="0.3">
      <c r="B33" s="9" t="s">
        <v>15</v>
      </c>
      <c r="C33" s="10" t="s">
        <v>16</v>
      </c>
      <c r="D33" s="11"/>
      <c r="E33" s="58"/>
      <c r="F33" s="59"/>
      <c r="G33" s="103">
        <f>SUM(G34:G34)</f>
        <v>0</v>
      </c>
      <c r="H33" s="60"/>
    </row>
    <row r="34" spans="2:13" ht="10.5" customHeight="1" x14ac:dyDescent="0.3">
      <c r="B34" s="18"/>
      <c r="C34" s="33" t="s">
        <v>60</v>
      </c>
      <c r="D34" s="73" t="s">
        <v>59</v>
      </c>
      <c r="E34" s="74">
        <v>114</v>
      </c>
      <c r="F34" s="59"/>
      <c r="G34" s="101">
        <f>F34*E34</f>
        <v>0</v>
      </c>
      <c r="H34" s="60"/>
    </row>
    <row r="35" spans="2:13" ht="10.5" customHeight="1" x14ac:dyDescent="0.3">
      <c r="B35" s="20" t="s">
        <v>17</v>
      </c>
      <c r="C35" s="21" t="s">
        <v>18</v>
      </c>
      <c r="D35" s="23"/>
      <c r="E35" s="64"/>
      <c r="F35" s="64"/>
      <c r="G35" s="102">
        <f>G36</f>
        <v>0</v>
      </c>
      <c r="H35" s="66"/>
    </row>
    <row r="36" spans="2:13" ht="10.5" customHeight="1" x14ac:dyDescent="0.3">
      <c r="B36" s="9" t="s">
        <v>19</v>
      </c>
      <c r="C36" s="10" t="s">
        <v>20</v>
      </c>
      <c r="D36" s="11"/>
      <c r="E36" s="58"/>
      <c r="F36" s="59"/>
      <c r="G36" s="100">
        <f>G40+G43+G47</f>
        <v>0</v>
      </c>
      <c r="H36" s="60"/>
    </row>
    <row r="37" spans="2:13" s="119" customFormat="1" ht="10.5" customHeight="1" x14ac:dyDescent="0.3">
      <c r="B37" s="75" t="s">
        <v>233</v>
      </c>
      <c r="C37" s="122" t="s">
        <v>234</v>
      </c>
      <c r="D37" s="11"/>
      <c r="E37" s="85"/>
      <c r="F37" s="59"/>
      <c r="G37" s="100"/>
      <c r="H37" s="60"/>
    </row>
    <row r="38" spans="2:13" s="119" customFormat="1" ht="10.5" customHeight="1" x14ac:dyDescent="0.3">
      <c r="B38" s="75"/>
      <c r="C38" s="130" t="s">
        <v>236</v>
      </c>
      <c r="D38" s="73" t="s">
        <v>167</v>
      </c>
      <c r="E38" s="85">
        <v>5</v>
      </c>
      <c r="F38" s="59"/>
      <c r="G38" s="100"/>
      <c r="H38" s="60"/>
    </row>
    <row r="39" spans="2:13" s="119" customFormat="1" ht="24.75" customHeight="1" x14ac:dyDescent="0.3">
      <c r="B39" s="120"/>
      <c r="C39" s="131" t="s">
        <v>235</v>
      </c>
      <c r="D39" s="73" t="s">
        <v>59</v>
      </c>
      <c r="E39" s="85">
        <v>37</v>
      </c>
      <c r="F39" s="59"/>
      <c r="G39" s="100"/>
      <c r="H39" s="60"/>
    </row>
    <row r="40" spans="2:13" s="31" customFormat="1" x14ac:dyDescent="0.3">
      <c r="B40" s="75" t="s">
        <v>62</v>
      </c>
      <c r="C40" s="29" t="s">
        <v>61</v>
      </c>
      <c r="D40" s="32"/>
      <c r="E40" s="125"/>
      <c r="F40" s="62"/>
      <c r="G40" s="103">
        <f>SUM(G41:G42)</f>
        <v>0</v>
      </c>
      <c r="H40" s="63"/>
    </row>
    <row r="41" spans="2:13" ht="10.5" customHeight="1" x14ac:dyDescent="0.3">
      <c r="B41" s="9"/>
      <c r="C41" s="33" t="s">
        <v>63</v>
      </c>
      <c r="D41" s="73" t="s">
        <v>49</v>
      </c>
      <c r="E41" s="74">
        <v>1</v>
      </c>
      <c r="F41" s="59"/>
      <c r="G41" s="101">
        <f>F41*E41</f>
        <v>0</v>
      </c>
      <c r="H41" s="60"/>
    </row>
    <row r="42" spans="2:13" s="1" customFormat="1" ht="10.5" customHeight="1" x14ac:dyDescent="0.3">
      <c r="B42" s="9"/>
      <c r="C42" s="33" t="s">
        <v>64</v>
      </c>
      <c r="D42" s="73" t="s">
        <v>49</v>
      </c>
      <c r="E42" s="74">
        <v>1</v>
      </c>
      <c r="F42" s="59"/>
      <c r="G42" s="101">
        <f>F42*E42</f>
        <v>0</v>
      </c>
      <c r="H42" s="60"/>
      <c r="M42" s="105"/>
    </row>
    <row r="43" spans="2:13" s="1" customFormat="1" ht="10.5" customHeight="1" x14ac:dyDescent="0.3">
      <c r="B43" s="75" t="s">
        <v>66</v>
      </c>
      <c r="C43" s="7" t="s">
        <v>65</v>
      </c>
      <c r="D43" s="73"/>
      <c r="E43" s="74"/>
      <c r="F43" s="59"/>
      <c r="G43" s="103">
        <f>SUM(G44:G45)</f>
        <v>0</v>
      </c>
      <c r="H43" s="60"/>
    </row>
    <row r="44" spans="2:13" s="1" customFormat="1" ht="10.5" customHeight="1" x14ac:dyDescent="0.3">
      <c r="B44" s="9"/>
      <c r="C44" s="33" t="s">
        <v>179</v>
      </c>
      <c r="D44" s="76" t="s">
        <v>51</v>
      </c>
      <c r="E44" s="77">
        <v>1063</v>
      </c>
      <c r="F44" s="59"/>
      <c r="G44" s="101">
        <f>F44*E44</f>
        <v>0</v>
      </c>
      <c r="H44" s="60"/>
    </row>
    <row r="45" spans="2:13" s="1" customFormat="1" ht="10.5" customHeight="1" x14ac:dyDescent="0.3">
      <c r="B45" s="9"/>
      <c r="C45" s="33" t="s">
        <v>67</v>
      </c>
      <c r="D45" s="76" t="s">
        <v>51</v>
      </c>
      <c r="E45" s="74">
        <v>76</v>
      </c>
      <c r="F45" s="59"/>
      <c r="G45" s="101">
        <f t="shared" ref="G45:G46" si="2">F45*E45</f>
        <v>0</v>
      </c>
      <c r="H45" s="60"/>
    </row>
    <row r="46" spans="2:13" s="119" customFormat="1" ht="10.5" customHeight="1" x14ac:dyDescent="0.3">
      <c r="B46" s="120"/>
      <c r="C46" s="132" t="s">
        <v>198</v>
      </c>
      <c r="D46" s="76" t="s">
        <v>59</v>
      </c>
      <c r="E46" s="74">
        <v>816</v>
      </c>
      <c r="F46" s="59"/>
      <c r="G46" s="101">
        <f t="shared" si="2"/>
        <v>0</v>
      </c>
      <c r="H46" s="60"/>
    </row>
    <row r="47" spans="2:13" s="1" customFormat="1" ht="10.5" customHeight="1" x14ac:dyDescent="0.3">
      <c r="B47" s="75" t="s">
        <v>68</v>
      </c>
      <c r="C47" s="7" t="s">
        <v>69</v>
      </c>
      <c r="D47" s="76"/>
      <c r="E47" s="74"/>
      <c r="F47" s="59"/>
      <c r="G47" s="103">
        <f>SUM(G48:G53)</f>
        <v>0</v>
      </c>
      <c r="H47" s="60"/>
    </row>
    <row r="48" spans="2:13" s="1" customFormat="1" ht="10.5" customHeight="1" x14ac:dyDescent="0.3">
      <c r="B48" s="9"/>
      <c r="C48" s="137" t="s">
        <v>263</v>
      </c>
      <c r="D48" s="76" t="s">
        <v>51</v>
      </c>
      <c r="E48" s="74">
        <v>1063</v>
      </c>
      <c r="F48" s="59"/>
      <c r="G48" s="101">
        <f>F48*E48</f>
        <v>0</v>
      </c>
      <c r="H48" s="60"/>
    </row>
    <row r="49" spans="2:8" s="1" customFormat="1" ht="10.5" customHeight="1" x14ac:dyDescent="0.3">
      <c r="B49" s="9"/>
      <c r="C49" s="138"/>
      <c r="D49" s="76"/>
      <c r="E49" s="74"/>
      <c r="F49" s="59"/>
      <c r="G49" s="101"/>
      <c r="H49" s="60"/>
    </row>
    <row r="50" spans="2:8" s="119" customFormat="1" ht="10.5" customHeight="1" x14ac:dyDescent="0.3">
      <c r="B50" s="120"/>
      <c r="C50" s="137" t="s">
        <v>262</v>
      </c>
      <c r="D50" s="76" t="s">
        <v>59</v>
      </c>
      <c r="E50" s="74">
        <v>559</v>
      </c>
      <c r="F50" s="59"/>
      <c r="G50" s="101"/>
      <c r="H50" s="60"/>
    </row>
    <row r="51" spans="2:8" s="1" customFormat="1" ht="10.5" customHeight="1" x14ac:dyDescent="0.3">
      <c r="B51" s="9"/>
      <c r="C51" s="138"/>
      <c r="D51" s="76"/>
      <c r="E51" s="74"/>
      <c r="F51" s="59"/>
      <c r="G51" s="101"/>
      <c r="H51" s="60"/>
    </row>
    <row r="52" spans="2:8" s="1" customFormat="1" ht="10.5" customHeight="1" x14ac:dyDescent="0.3">
      <c r="B52" s="9"/>
      <c r="C52" s="137" t="s">
        <v>264</v>
      </c>
      <c r="D52" s="76" t="s">
        <v>51</v>
      </c>
      <c r="E52" s="74">
        <v>76</v>
      </c>
      <c r="F52" s="59"/>
      <c r="G52" s="101">
        <f t="shared" ref="G52" si="3">F52*E52</f>
        <v>0</v>
      </c>
      <c r="H52" s="60"/>
    </row>
    <row r="53" spans="2:8" s="1" customFormat="1" ht="10.5" customHeight="1" x14ac:dyDescent="0.3">
      <c r="B53" s="9"/>
      <c r="C53" s="138"/>
      <c r="D53" s="76"/>
      <c r="E53" s="74"/>
      <c r="F53" s="59"/>
      <c r="G53" s="101"/>
      <c r="H53" s="60"/>
    </row>
    <row r="54" spans="2:8" ht="10.5" customHeight="1" x14ac:dyDescent="0.3">
      <c r="B54" s="20" t="s">
        <v>21</v>
      </c>
      <c r="C54" s="21" t="s">
        <v>22</v>
      </c>
      <c r="D54" s="23"/>
      <c r="E54" s="64"/>
      <c r="F54" s="64"/>
      <c r="G54" s="102">
        <f>G83+G77+G55</f>
        <v>0</v>
      </c>
      <c r="H54" s="66"/>
    </row>
    <row r="55" spans="2:8" ht="10.5" customHeight="1" x14ac:dyDescent="0.3">
      <c r="B55" s="9" t="s">
        <v>23</v>
      </c>
      <c r="C55" s="10" t="s">
        <v>24</v>
      </c>
      <c r="D55" s="8"/>
      <c r="E55" s="58"/>
      <c r="F55" s="59"/>
      <c r="G55" s="100">
        <f>G56+G65</f>
        <v>0</v>
      </c>
      <c r="H55" s="60"/>
    </row>
    <row r="56" spans="2:8" s="31" customFormat="1" ht="10.5" customHeight="1" x14ac:dyDescent="0.3">
      <c r="B56" s="75" t="s">
        <v>73</v>
      </c>
      <c r="C56" s="7" t="s">
        <v>72</v>
      </c>
      <c r="D56" s="30"/>
      <c r="E56" s="61"/>
      <c r="F56" s="62"/>
      <c r="G56" s="103">
        <f>SUM(G57:G64)</f>
        <v>0</v>
      </c>
      <c r="H56" s="63"/>
    </row>
    <row r="57" spans="2:8" s="31" customFormat="1" ht="10.5" customHeight="1" x14ac:dyDescent="0.3">
      <c r="B57" s="75"/>
      <c r="C57" s="136" t="s">
        <v>200</v>
      </c>
      <c r="D57" s="126" t="s">
        <v>59</v>
      </c>
      <c r="E57" s="126">
        <v>36</v>
      </c>
      <c r="F57" s="62"/>
      <c r="G57" s="101">
        <f t="shared" ref="G57:G62" si="4">F57*E57</f>
        <v>0</v>
      </c>
      <c r="H57" s="63"/>
    </row>
    <row r="58" spans="2:8" s="31" customFormat="1" ht="10.5" customHeight="1" x14ac:dyDescent="0.3">
      <c r="B58" s="75"/>
      <c r="C58" s="136" t="s">
        <v>201</v>
      </c>
      <c r="D58" s="126" t="s">
        <v>59</v>
      </c>
      <c r="E58" s="126">
        <v>36</v>
      </c>
      <c r="F58" s="62"/>
      <c r="G58" s="101">
        <f t="shared" si="4"/>
        <v>0</v>
      </c>
      <c r="H58" s="63"/>
    </row>
    <row r="59" spans="2:8" s="31" customFormat="1" ht="10.5" customHeight="1" x14ac:dyDescent="0.3">
      <c r="B59" s="75"/>
      <c r="C59" s="136" t="s">
        <v>202</v>
      </c>
      <c r="D59" s="126" t="s">
        <v>59</v>
      </c>
      <c r="E59" s="126">
        <v>9</v>
      </c>
      <c r="F59" s="62"/>
      <c r="G59" s="101">
        <f t="shared" si="4"/>
        <v>0</v>
      </c>
      <c r="H59" s="63"/>
    </row>
    <row r="60" spans="2:8" s="31" customFormat="1" ht="10.5" customHeight="1" x14ac:dyDescent="0.3">
      <c r="B60" s="75"/>
      <c r="C60" s="136" t="s">
        <v>203</v>
      </c>
      <c r="D60" s="126" t="s">
        <v>59</v>
      </c>
      <c r="E60" s="126">
        <v>9</v>
      </c>
      <c r="F60" s="62"/>
      <c r="G60" s="101">
        <f t="shared" si="4"/>
        <v>0</v>
      </c>
      <c r="H60" s="63"/>
    </row>
    <row r="61" spans="2:8" s="31" customFormat="1" ht="10.5" customHeight="1" x14ac:dyDescent="0.3">
      <c r="B61" s="75"/>
      <c r="C61" s="136" t="s">
        <v>204</v>
      </c>
      <c r="D61" s="126" t="s">
        <v>59</v>
      </c>
      <c r="E61" s="126">
        <v>12</v>
      </c>
      <c r="F61" s="62"/>
      <c r="G61" s="101">
        <f t="shared" si="4"/>
        <v>0</v>
      </c>
      <c r="H61" s="63"/>
    </row>
    <row r="62" spans="2:8" s="31" customFormat="1" ht="10.5" customHeight="1" x14ac:dyDescent="0.3">
      <c r="B62" s="75"/>
      <c r="C62" s="136" t="s">
        <v>205</v>
      </c>
      <c r="D62" s="126" t="s">
        <v>59</v>
      </c>
      <c r="E62" s="126">
        <v>14</v>
      </c>
      <c r="F62" s="62"/>
      <c r="G62" s="101">
        <f t="shared" si="4"/>
        <v>0</v>
      </c>
      <c r="H62" s="63"/>
    </row>
    <row r="63" spans="2:8" s="31" customFormat="1" ht="10.5" customHeight="1" x14ac:dyDescent="0.3">
      <c r="B63" s="36"/>
      <c r="C63" s="34" t="s">
        <v>206</v>
      </c>
      <c r="D63" s="73" t="s">
        <v>167</v>
      </c>
      <c r="E63" s="74">
        <v>102</v>
      </c>
      <c r="F63" s="62"/>
      <c r="G63" s="101">
        <f>F63*E63</f>
        <v>0</v>
      </c>
      <c r="H63" s="63"/>
    </row>
    <row r="64" spans="2:8" s="31" customFormat="1" ht="10.5" customHeight="1" x14ac:dyDescent="0.3">
      <c r="B64" s="123"/>
      <c r="C64" s="130" t="s">
        <v>231</v>
      </c>
      <c r="D64" s="73" t="s">
        <v>167</v>
      </c>
      <c r="E64" s="74">
        <v>12</v>
      </c>
      <c r="F64" s="62"/>
      <c r="G64" s="101">
        <f>F64*E64</f>
        <v>0</v>
      </c>
      <c r="H64" s="63"/>
    </row>
    <row r="65" spans="2:16" ht="10.5" customHeight="1" x14ac:dyDescent="0.3">
      <c r="B65" s="75" t="s">
        <v>71</v>
      </c>
      <c r="C65" s="7" t="s">
        <v>70</v>
      </c>
      <c r="D65" s="12"/>
      <c r="E65" s="58"/>
      <c r="F65" s="59"/>
      <c r="G65" s="103">
        <f>SUM(G66:G76)</f>
        <v>0</v>
      </c>
      <c r="H65" s="60"/>
    </row>
    <row r="66" spans="2:16" s="1" customFormat="1" ht="10.5" customHeight="1" x14ac:dyDescent="0.3">
      <c r="B66" s="75"/>
      <c r="C66" s="34" t="s">
        <v>74</v>
      </c>
      <c r="D66" s="73" t="s">
        <v>59</v>
      </c>
      <c r="E66" s="74">
        <v>816</v>
      </c>
      <c r="F66" s="59"/>
      <c r="G66" s="101">
        <f t="shared" ref="G66:G76" si="5">F66*E66</f>
        <v>0</v>
      </c>
      <c r="H66" s="60"/>
    </row>
    <row r="67" spans="2:16" s="1" customFormat="1" ht="10.5" customHeight="1" x14ac:dyDescent="0.3">
      <c r="B67" s="75"/>
      <c r="C67" s="34" t="s">
        <v>180</v>
      </c>
      <c r="D67" s="73" t="s">
        <v>49</v>
      </c>
      <c r="E67" s="74">
        <v>8</v>
      </c>
      <c r="F67" s="59"/>
      <c r="G67" s="101">
        <f t="shared" si="5"/>
        <v>0</v>
      </c>
      <c r="H67" s="60"/>
    </row>
    <row r="68" spans="2:16" s="1" customFormat="1" ht="10.5" customHeight="1" x14ac:dyDescent="0.3">
      <c r="B68" s="75"/>
      <c r="C68" s="34" t="s">
        <v>181</v>
      </c>
      <c r="D68" s="73" t="s">
        <v>49</v>
      </c>
      <c r="E68" s="74">
        <v>3</v>
      </c>
      <c r="F68" s="59"/>
      <c r="G68" s="101">
        <f t="shared" si="5"/>
        <v>0</v>
      </c>
      <c r="H68" s="60"/>
    </row>
    <row r="69" spans="2:16" s="1" customFormat="1" ht="10.5" customHeight="1" x14ac:dyDescent="0.3">
      <c r="B69" s="75"/>
      <c r="C69" s="34" t="s">
        <v>182</v>
      </c>
      <c r="D69" s="73" t="s">
        <v>49</v>
      </c>
      <c r="E69" s="74">
        <v>4</v>
      </c>
      <c r="F69" s="59"/>
      <c r="G69" s="101">
        <f t="shared" si="5"/>
        <v>0</v>
      </c>
      <c r="H69" s="60"/>
    </row>
    <row r="70" spans="2:16" s="1" customFormat="1" ht="10.5" customHeight="1" x14ac:dyDescent="0.3">
      <c r="B70" s="75"/>
      <c r="C70" s="34" t="s">
        <v>183</v>
      </c>
      <c r="D70" s="73" t="s">
        <v>49</v>
      </c>
      <c r="E70" s="74">
        <v>3</v>
      </c>
      <c r="F70" s="59"/>
      <c r="G70" s="101">
        <f t="shared" si="5"/>
        <v>0</v>
      </c>
      <c r="H70" s="60"/>
    </row>
    <row r="71" spans="2:16" s="1" customFormat="1" ht="10.5" customHeight="1" x14ac:dyDescent="0.3">
      <c r="B71" s="75"/>
      <c r="C71" s="34" t="s">
        <v>184</v>
      </c>
      <c r="D71" s="73" t="s">
        <v>49</v>
      </c>
      <c r="E71" s="74">
        <v>3</v>
      </c>
      <c r="F71" s="59"/>
      <c r="G71" s="101">
        <f t="shared" si="5"/>
        <v>0</v>
      </c>
      <c r="H71" s="60"/>
    </row>
    <row r="72" spans="2:16" s="1" customFormat="1" ht="10.5" customHeight="1" x14ac:dyDescent="0.3">
      <c r="B72" s="75"/>
      <c r="C72" s="34" t="s">
        <v>185</v>
      </c>
      <c r="D72" s="73" t="s">
        <v>49</v>
      </c>
      <c r="E72" s="74">
        <v>3</v>
      </c>
      <c r="F72" s="59"/>
      <c r="G72" s="101">
        <f t="shared" si="5"/>
        <v>0</v>
      </c>
      <c r="H72" s="60"/>
    </row>
    <row r="73" spans="2:16" s="1" customFormat="1" ht="10.5" customHeight="1" x14ac:dyDescent="0.3">
      <c r="B73" s="75"/>
      <c r="C73" s="34" t="s">
        <v>186</v>
      </c>
      <c r="D73" s="73" t="s">
        <v>49</v>
      </c>
      <c r="E73" s="74">
        <v>6</v>
      </c>
      <c r="F73" s="59"/>
      <c r="G73" s="101">
        <f t="shared" si="5"/>
        <v>0</v>
      </c>
      <c r="H73" s="60"/>
    </row>
    <row r="74" spans="2:16" s="1" customFormat="1" ht="10.5" customHeight="1" x14ac:dyDescent="0.3">
      <c r="B74" s="75"/>
      <c r="C74" s="34" t="s">
        <v>209</v>
      </c>
      <c r="D74" s="73" t="s">
        <v>49</v>
      </c>
      <c r="E74" s="74">
        <v>3</v>
      </c>
      <c r="F74" s="59"/>
      <c r="G74" s="101">
        <f t="shared" si="5"/>
        <v>0</v>
      </c>
      <c r="H74" s="60"/>
      <c r="N74" s="133"/>
    </row>
    <row r="75" spans="2:16" s="1" customFormat="1" ht="10.5" customHeight="1" x14ac:dyDescent="0.3">
      <c r="B75" s="75"/>
      <c r="C75" s="34" t="s">
        <v>187</v>
      </c>
      <c r="D75" s="73" t="s">
        <v>49</v>
      </c>
      <c r="E75" s="74">
        <v>14</v>
      </c>
      <c r="F75" s="59"/>
      <c r="G75" s="101">
        <f t="shared" si="5"/>
        <v>0</v>
      </c>
      <c r="H75" s="60"/>
    </row>
    <row r="76" spans="2:16" s="1" customFormat="1" ht="12.75" customHeight="1" x14ac:dyDescent="0.3">
      <c r="B76" s="78"/>
      <c r="C76" s="116" t="s">
        <v>176</v>
      </c>
      <c r="D76" s="73" t="s">
        <v>53</v>
      </c>
      <c r="E76" s="74">
        <v>1</v>
      </c>
      <c r="F76" s="59"/>
      <c r="G76" s="101">
        <f t="shared" si="5"/>
        <v>0</v>
      </c>
      <c r="H76" s="60"/>
    </row>
    <row r="77" spans="2:16" ht="10.5" customHeight="1" x14ac:dyDescent="0.3">
      <c r="B77" s="9" t="s">
        <v>25</v>
      </c>
      <c r="C77" s="10" t="s">
        <v>43</v>
      </c>
      <c r="D77" s="8"/>
      <c r="E77" s="58"/>
      <c r="F77" s="59"/>
      <c r="G77" s="100">
        <f>G78+G80</f>
        <v>0</v>
      </c>
      <c r="H77" s="60"/>
    </row>
    <row r="78" spans="2:16" ht="10.5" customHeight="1" x14ac:dyDescent="0.3">
      <c r="B78" s="75" t="s">
        <v>77</v>
      </c>
      <c r="C78" s="79" t="s">
        <v>75</v>
      </c>
      <c r="D78" s="8"/>
      <c r="E78" s="58"/>
      <c r="F78" s="59"/>
      <c r="G78" s="103">
        <f>SUM(G79)</f>
        <v>0</v>
      </c>
      <c r="H78" s="60"/>
      <c r="P78" s="97"/>
    </row>
    <row r="79" spans="2:16" s="1" customFormat="1" ht="10.5" customHeight="1" x14ac:dyDescent="0.3">
      <c r="B79" s="36"/>
      <c r="C79" s="37" t="s">
        <v>76</v>
      </c>
      <c r="D79" s="73" t="s">
        <v>167</v>
      </c>
      <c r="E79" s="74">
        <v>8</v>
      </c>
      <c r="F79" s="59"/>
      <c r="G79" s="101">
        <f>F79*E79</f>
        <v>0</v>
      </c>
      <c r="H79" s="60"/>
    </row>
    <row r="80" spans="2:16" s="1" customFormat="1" ht="10.5" customHeight="1" x14ac:dyDescent="0.3">
      <c r="B80" s="75" t="s">
        <v>79</v>
      </c>
      <c r="C80" s="19" t="s">
        <v>78</v>
      </c>
      <c r="D80" s="8"/>
      <c r="E80" s="58"/>
      <c r="F80" s="59"/>
      <c r="G80" s="103">
        <f>SUM(G81:G82)</f>
        <v>0</v>
      </c>
      <c r="H80" s="60"/>
    </row>
    <row r="81" spans="2:12" s="1" customFormat="1" ht="10.5" customHeight="1" x14ac:dyDescent="0.3">
      <c r="B81" s="36"/>
      <c r="C81" s="37" t="s">
        <v>210</v>
      </c>
      <c r="D81" s="73" t="s">
        <v>49</v>
      </c>
      <c r="E81" s="74">
        <v>3</v>
      </c>
      <c r="F81" s="59"/>
      <c r="G81" s="101">
        <f>F81*E81</f>
        <v>0</v>
      </c>
      <c r="H81" s="60"/>
    </row>
    <row r="82" spans="2:12" s="1" customFormat="1" ht="10.5" customHeight="1" x14ac:dyDescent="0.3">
      <c r="B82" s="36"/>
      <c r="C82" s="37" t="s">
        <v>211</v>
      </c>
      <c r="D82" s="73" t="s">
        <v>49</v>
      </c>
      <c r="E82" s="74">
        <v>6</v>
      </c>
      <c r="F82" s="59"/>
      <c r="G82" s="101">
        <f t="shared" ref="G82" si="6">F82*E82</f>
        <v>0</v>
      </c>
      <c r="H82" s="60"/>
    </row>
    <row r="83" spans="2:12" ht="10.5" customHeight="1" x14ac:dyDescent="0.3">
      <c r="B83" s="9" t="s">
        <v>26</v>
      </c>
      <c r="C83" s="10" t="s">
        <v>27</v>
      </c>
      <c r="D83" s="11"/>
      <c r="E83" s="58"/>
      <c r="F83" s="59"/>
      <c r="G83" s="100">
        <f>G84+G97+G101+G104</f>
        <v>0</v>
      </c>
      <c r="H83" s="60"/>
      <c r="L83" s="98"/>
    </row>
    <row r="84" spans="2:12" s="119" customFormat="1" ht="10.5" customHeight="1" x14ac:dyDescent="0.3">
      <c r="B84" s="123" t="s">
        <v>82</v>
      </c>
      <c r="C84" s="122" t="s">
        <v>237</v>
      </c>
      <c r="D84" s="11"/>
      <c r="E84" s="58"/>
      <c r="F84" s="59"/>
      <c r="G84" s="103">
        <f>SUM(G85:G96)</f>
        <v>0</v>
      </c>
      <c r="H84" s="60"/>
      <c r="L84" s="98"/>
    </row>
    <row r="85" spans="2:12" s="31" customFormat="1" ht="22.5" customHeight="1" x14ac:dyDescent="0.3">
      <c r="B85" s="36"/>
      <c r="C85" s="37" t="s">
        <v>259</v>
      </c>
      <c r="D85" s="76" t="s">
        <v>51</v>
      </c>
      <c r="E85" s="74">
        <v>702</v>
      </c>
      <c r="F85" s="62"/>
      <c r="G85" s="101">
        <f>F85*E85</f>
        <v>0</v>
      </c>
      <c r="H85" s="63"/>
    </row>
    <row r="86" spans="2:12" s="31" customFormat="1" ht="10.5" customHeight="1" x14ac:dyDescent="0.3">
      <c r="B86" s="36"/>
      <c r="C86" s="37" t="s">
        <v>213</v>
      </c>
      <c r="D86" s="73" t="s">
        <v>59</v>
      </c>
      <c r="E86" s="74">
        <v>36</v>
      </c>
      <c r="F86" s="62"/>
      <c r="G86" s="101">
        <f t="shared" ref="G86:G96" si="7">F86*E86</f>
        <v>0</v>
      </c>
      <c r="H86" s="63"/>
    </row>
    <row r="87" spans="2:12" s="31" customFormat="1" ht="21" customHeight="1" x14ac:dyDescent="0.3">
      <c r="B87" s="36"/>
      <c r="C87" s="37" t="s">
        <v>257</v>
      </c>
      <c r="D87" s="76" t="s">
        <v>167</v>
      </c>
      <c r="E87" s="74">
        <v>6</v>
      </c>
      <c r="F87" s="62"/>
      <c r="G87" s="101">
        <f t="shared" si="7"/>
        <v>0</v>
      </c>
      <c r="H87" s="63"/>
    </row>
    <row r="88" spans="2:12" s="31" customFormat="1" ht="23.25" customHeight="1" x14ac:dyDescent="0.3">
      <c r="B88" s="123"/>
      <c r="C88" s="124" t="s">
        <v>258</v>
      </c>
      <c r="D88" s="76" t="s">
        <v>167</v>
      </c>
      <c r="E88" s="74">
        <v>6</v>
      </c>
      <c r="F88" s="62"/>
      <c r="G88" s="101">
        <f t="shared" si="7"/>
        <v>0</v>
      </c>
      <c r="H88" s="63"/>
    </row>
    <row r="89" spans="2:12" s="31" customFormat="1" ht="21.75" customHeight="1" x14ac:dyDescent="0.3">
      <c r="B89" s="123"/>
      <c r="C89" s="37" t="s">
        <v>169</v>
      </c>
      <c r="D89" s="76" t="s">
        <v>167</v>
      </c>
      <c r="E89" s="74">
        <v>1</v>
      </c>
      <c r="F89" s="62"/>
      <c r="G89" s="101">
        <f t="shared" si="7"/>
        <v>0</v>
      </c>
      <c r="H89" s="63"/>
    </row>
    <row r="90" spans="2:12" s="31" customFormat="1" ht="10.5" customHeight="1" x14ac:dyDescent="0.3">
      <c r="B90" s="123"/>
      <c r="C90" s="37" t="s">
        <v>90</v>
      </c>
      <c r="D90" s="73" t="s">
        <v>59</v>
      </c>
      <c r="E90" s="74">
        <v>189</v>
      </c>
      <c r="F90" s="62"/>
      <c r="G90" s="101">
        <f t="shared" si="7"/>
        <v>0</v>
      </c>
      <c r="H90" s="63"/>
    </row>
    <row r="91" spans="2:12" s="31" customFormat="1" ht="10.5" customHeight="1" x14ac:dyDescent="0.3">
      <c r="B91" s="36"/>
      <c r="C91" s="37" t="s">
        <v>80</v>
      </c>
      <c r="D91" s="73" t="s">
        <v>59</v>
      </c>
      <c r="E91" s="74">
        <v>101</v>
      </c>
      <c r="F91" s="62"/>
      <c r="G91" s="101">
        <f t="shared" si="7"/>
        <v>0</v>
      </c>
      <c r="H91" s="63"/>
    </row>
    <row r="92" spans="2:12" s="31" customFormat="1" ht="10.5" customHeight="1" x14ac:dyDescent="0.3">
      <c r="B92" s="36"/>
      <c r="C92" s="37" t="s">
        <v>214</v>
      </c>
      <c r="D92" s="73" t="s">
        <v>49</v>
      </c>
      <c r="E92" s="74">
        <v>1</v>
      </c>
      <c r="F92" s="62"/>
      <c r="G92" s="101">
        <f t="shared" si="7"/>
        <v>0</v>
      </c>
      <c r="H92" s="63"/>
    </row>
    <row r="93" spans="2:12" s="31" customFormat="1" ht="10.5" customHeight="1" x14ac:dyDescent="0.3">
      <c r="B93" s="36"/>
      <c r="C93" s="37" t="s">
        <v>81</v>
      </c>
      <c r="D93" s="73" t="s">
        <v>59</v>
      </c>
      <c r="E93" s="74">
        <v>10</v>
      </c>
      <c r="F93" s="62"/>
      <c r="G93" s="101">
        <f t="shared" si="7"/>
        <v>0</v>
      </c>
      <c r="H93" s="63"/>
    </row>
    <row r="94" spans="2:12" s="31" customFormat="1" ht="10.5" customHeight="1" x14ac:dyDescent="0.3">
      <c r="B94" s="123"/>
      <c r="C94" s="124" t="s">
        <v>224</v>
      </c>
      <c r="D94" s="73" t="s">
        <v>49</v>
      </c>
      <c r="E94" s="74">
        <v>1</v>
      </c>
      <c r="F94" s="62"/>
      <c r="G94" s="101">
        <f t="shared" si="7"/>
        <v>0</v>
      </c>
      <c r="H94" s="63"/>
    </row>
    <row r="95" spans="2:12" s="31" customFormat="1" ht="10.5" customHeight="1" x14ac:dyDescent="0.3">
      <c r="B95" s="123"/>
      <c r="C95" s="124" t="s">
        <v>225</v>
      </c>
      <c r="D95" s="73" t="s">
        <v>49</v>
      </c>
      <c r="E95" s="74">
        <v>1</v>
      </c>
      <c r="F95" s="62"/>
      <c r="G95" s="101">
        <f t="shared" si="7"/>
        <v>0</v>
      </c>
      <c r="H95" s="63"/>
    </row>
    <row r="96" spans="2:12" s="31" customFormat="1" ht="13.5" customHeight="1" x14ac:dyDescent="0.3">
      <c r="B96" s="36"/>
      <c r="C96" s="124" t="s">
        <v>212</v>
      </c>
      <c r="D96" s="73" t="s">
        <v>49</v>
      </c>
      <c r="E96" s="74">
        <v>1</v>
      </c>
      <c r="F96" s="62"/>
      <c r="G96" s="101">
        <f t="shared" si="7"/>
        <v>0</v>
      </c>
      <c r="H96" s="63"/>
    </row>
    <row r="97" spans="2:8" s="31" customFormat="1" ht="10.5" customHeight="1" x14ac:dyDescent="0.3">
      <c r="B97" s="75" t="s">
        <v>84</v>
      </c>
      <c r="C97" s="19" t="s">
        <v>83</v>
      </c>
      <c r="D97" s="76"/>
      <c r="E97" s="74"/>
      <c r="F97" s="62"/>
      <c r="G97" s="103">
        <f>SUM(G98:G99)</f>
        <v>0</v>
      </c>
      <c r="H97" s="63"/>
    </row>
    <row r="98" spans="2:8" s="31" customFormat="1" ht="10.5" customHeight="1" x14ac:dyDescent="0.3">
      <c r="B98" s="75"/>
      <c r="C98" s="37" t="s">
        <v>188</v>
      </c>
      <c r="D98" s="73" t="s">
        <v>51</v>
      </c>
      <c r="E98" s="74">
        <v>702</v>
      </c>
      <c r="F98" s="62"/>
      <c r="G98" s="101">
        <f>F98*E98</f>
        <v>0</v>
      </c>
      <c r="H98" s="63"/>
    </row>
    <row r="99" spans="2:8" s="31" customFormat="1" ht="10.5" customHeight="1" x14ac:dyDescent="0.3">
      <c r="B99" s="75"/>
      <c r="C99" s="37" t="s">
        <v>215</v>
      </c>
      <c r="D99" s="76" t="s">
        <v>59</v>
      </c>
      <c r="E99" s="74">
        <v>129</v>
      </c>
      <c r="F99" s="62"/>
      <c r="G99" s="101">
        <f t="shared" ref="G99:G100" si="8">F99*E99</f>
        <v>0</v>
      </c>
      <c r="H99" s="63"/>
    </row>
    <row r="100" spans="2:8" s="31" customFormat="1" ht="10.5" customHeight="1" x14ac:dyDescent="0.3">
      <c r="B100" s="75"/>
      <c r="C100" s="37" t="s">
        <v>85</v>
      </c>
      <c r="D100" s="73" t="s">
        <v>59</v>
      </c>
      <c r="E100" s="74">
        <v>128</v>
      </c>
      <c r="F100" s="62"/>
      <c r="G100" s="101">
        <f t="shared" si="8"/>
        <v>0</v>
      </c>
      <c r="H100" s="63"/>
    </row>
    <row r="101" spans="2:8" s="31" customFormat="1" ht="10.5" customHeight="1" x14ac:dyDescent="0.3">
      <c r="B101" s="75" t="s">
        <v>87</v>
      </c>
      <c r="C101" s="19" t="s">
        <v>86</v>
      </c>
      <c r="D101" s="76"/>
      <c r="E101" s="74"/>
      <c r="F101" s="62"/>
      <c r="G101" s="103">
        <f>SUM(G102:G103)</f>
        <v>0</v>
      </c>
      <c r="H101" s="63"/>
    </row>
    <row r="102" spans="2:8" s="31" customFormat="1" ht="10.5" customHeight="1" x14ac:dyDescent="0.3">
      <c r="B102" s="75"/>
      <c r="C102" s="37" t="s">
        <v>256</v>
      </c>
      <c r="D102" s="73" t="s">
        <v>59</v>
      </c>
      <c r="E102" s="74">
        <v>126</v>
      </c>
      <c r="F102" s="62"/>
      <c r="G102" s="101">
        <f>F102*E102</f>
        <v>0</v>
      </c>
      <c r="H102" s="63"/>
    </row>
    <row r="103" spans="2:8" s="31" customFormat="1" ht="10.5" customHeight="1" x14ac:dyDescent="0.3">
      <c r="B103" s="75"/>
      <c r="C103" s="37" t="s">
        <v>189</v>
      </c>
      <c r="D103" s="76" t="s">
        <v>51</v>
      </c>
      <c r="E103" s="74">
        <v>554</v>
      </c>
      <c r="F103" s="62"/>
      <c r="G103" s="101">
        <f t="shared" ref="G103" si="9">F103*E103</f>
        <v>0</v>
      </c>
      <c r="H103" s="63"/>
    </row>
    <row r="104" spans="2:8" s="31" customFormat="1" ht="10.5" customHeight="1" x14ac:dyDescent="0.3">
      <c r="B104" s="75" t="s">
        <v>89</v>
      </c>
      <c r="C104" s="19" t="s">
        <v>88</v>
      </c>
      <c r="D104" s="76"/>
      <c r="E104" s="74"/>
      <c r="F104" s="62"/>
      <c r="G104" s="103">
        <f>SUM(G105:G105)</f>
        <v>0</v>
      </c>
      <c r="H104" s="63"/>
    </row>
    <row r="105" spans="2:8" s="31" customFormat="1" ht="10.5" customHeight="1" x14ac:dyDescent="0.3">
      <c r="B105" s="75"/>
      <c r="C105" s="37" t="s">
        <v>247</v>
      </c>
      <c r="D105" s="73" t="s">
        <v>167</v>
      </c>
      <c r="E105" s="74">
        <v>702</v>
      </c>
      <c r="F105" s="62"/>
      <c r="G105" s="101">
        <f>F105*E105</f>
        <v>0</v>
      </c>
      <c r="H105" s="63"/>
    </row>
    <row r="106" spans="2:8" ht="10.5" customHeight="1" x14ac:dyDescent="0.3">
      <c r="B106" s="20" t="s">
        <v>28</v>
      </c>
      <c r="C106" s="21" t="s">
        <v>29</v>
      </c>
      <c r="D106" s="23"/>
      <c r="E106" s="64"/>
      <c r="F106" s="64"/>
      <c r="G106" s="102">
        <f>G107</f>
        <v>0</v>
      </c>
      <c r="H106" s="66"/>
    </row>
    <row r="107" spans="2:8" ht="10.5" customHeight="1" x14ac:dyDescent="0.3">
      <c r="B107" s="9" t="s">
        <v>44</v>
      </c>
      <c r="C107" s="10" t="s">
        <v>45</v>
      </c>
      <c r="D107" s="11"/>
      <c r="E107" s="58"/>
      <c r="F107" s="59"/>
      <c r="G107" s="103">
        <f>SUM(G108:G113)</f>
        <v>0</v>
      </c>
      <c r="H107" s="60"/>
    </row>
    <row r="108" spans="2:8" s="1" customFormat="1" ht="10.5" customHeight="1" x14ac:dyDescent="0.3">
      <c r="B108" s="9"/>
      <c r="C108" s="34" t="s">
        <v>207</v>
      </c>
      <c r="D108" s="73" t="s">
        <v>49</v>
      </c>
      <c r="E108" s="74">
        <v>102</v>
      </c>
      <c r="F108" s="59"/>
      <c r="G108" s="101">
        <f>F108*E108</f>
        <v>0</v>
      </c>
      <c r="H108" s="60"/>
    </row>
    <row r="109" spans="2:8" s="119" customFormat="1" ht="10.5" customHeight="1" x14ac:dyDescent="0.3">
      <c r="B109" s="120"/>
      <c r="C109" s="34" t="s">
        <v>232</v>
      </c>
      <c r="D109" s="73" t="s">
        <v>49</v>
      </c>
      <c r="E109" s="74">
        <v>12</v>
      </c>
      <c r="F109" s="59"/>
      <c r="G109" s="101">
        <f t="shared" ref="G109:G113" si="10">F109*E109</f>
        <v>0</v>
      </c>
      <c r="H109" s="60"/>
    </row>
    <row r="110" spans="2:8" s="119" customFormat="1" ht="21" customHeight="1" x14ac:dyDescent="0.3">
      <c r="B110" s="120"/>
      <c r="C110" s="134" t="s">
        <v>243</v>
      </c>
      <c r="D110" s="73" t="s">
        <v>51</v>
      </c>
      <c r="E110" s="74">
        <v>513</v>
      </c>
      <c r="F110" s="59"/>
      <c r="G110" s="101">
        <f t="shared" si="10"/>
        <v>0</v>
      </c>
      <c r="H110" s="60"/>
    </row>
    <row r="111" spans="2:8" s="119" customFormat="1" ht="21.75" customHeight="1" x14ac:dyDescent="0.3">
      <c r="B111" s="120"/>
      <c r="C111" s="134" t="s">
        <v>244</v>
      </c>
      <c r="D111" s="73" t="s">
        <v>51</v>
      </c>
      <c r="E111" s="74">
        <v>149</v>
      </c>
      <c r="F111" s="59"/>
      <c r="G111" s="101">
        <f t="shared" si="10"/>
        <v>0</v>
      </c>
      <c r="H111" s="60"/>
    </row>
    <row r="112" spans="2:8" s="119" customFormat="1" ht="10.5" customHeight="1" x14ac:dyDescent="0.3">
      <c r="B112" s="120"/>
      <c r="C112" s="134" t="s">
        <v>245</v>
      </c>
      <c r="D112" s="73" t="s">
        <v>167</v>
      </c>
      <c r="E112" s="74">
        <v>3</v>
      </c>
      <c r="F112" s="59"/>
      <c r="G112" s="101">
        <f t="shared" si="10"/>
        <v>0</v>
      </c>
      <c r="H112" s="60"/>
    </row>
    <row r="113" spans="2:8" s="119" customFormat="1" ht="10.5" customHeight="1" x14ac:dyDescent="0.3">
      <c r="B113" s="120"/>
      <c r="C113" s="134" t="s">
        <v>246</v>
      </c>
      <c r="D113" s="73" t="s">
        <v>167</v>
      </c>
      <c r="E113" s="74">
        <v>3</v>
      </c>
      <c r="F113" s="59"/>
      <c r="G113" s="101">
        <f t="shared" si="10"/>
        <v>0</v>
      </c>
      <c r="H113" s="60"/>
    </row>
    <row r="114" spans="2:8" ht="10.5" customHeight="1" x14ac:dyDescent="0.3">
      <c r="B114" s="20" t="s">
        <v>30</v>
      </c>
      <c r="C114" s="21" t="s">
        <v>31</v>
      </c>
      <c r="D114" s="23"/>
      <c r="E114" s="64"/>
      <c r="F114" s="64"/>
      <c r="G114" s="102">
        <f>G166+G157+G129+G115</f>
        <v>0</v>
      </c>
      <c r="H114" s="66"/>
    </row>
    <row r="115" spans="2:8" ht="10.5" customHeight="1" x14ac:dyDescent="0.3">
      <c r="B115" s="120" t="s">
        <v>190</v>
      </c>
      <c r="C115" s="121" t="s">
        <v>191</v>
      </c>
      <c r="D115" s="73"/>
      <c r="E115" s="78"/>
      <c r="F115" s="78"/>
      <c r="G115" s="100">
        <f>G116+G121</f>
        <v>0</v>
      </c>
      <c r="H115" s="78"/>
    </row>
    <row r="116" spans="2:8" s="1" customFormat="1" ht="10.5" customHeight="1" x14ac:dyDescent="0.3">
      <c r="B116" s="123"/>
      <c r="C116" s="122" t="s">
        <v>192</v>
      </c>
      <c r="D116" s="73"/>
      <c r="E116" s="78"/>
      <c r="F116" s="78"/>
      <c r="G116" s="103">
        <f>SUM(G117:G120)</f>
        <v>0</v>
      </c>
      <c r="H116" s="78"/>
    </row>
    <row r="117" spans="2:8" s="1" customFormat="1" ht="10.5" customHeight="1" x14ac:dyDescent="0.3">
      <c r="B117" s="123"/>
      <c r="C117" s="124" t="s">
        <v>238</v>
      </c>
      <c r="D117" s="73" t="s">
        <v>53</v>
      </c>
      <c r="E117" s="74">
        <v>1</v>
      </c>
      <c r="F117" s="78"/>
      <c r="G117" s="101">
        <f>F117*E117</f>
        <v>0</v>
      </c>
      <c r="H117" s="78"/>
    </row>
    <row r="118" spans="2:8" s="119" customFormat="1" ht="10.5" customHeight="1" x14ac:dyDescent="0.3">
      <c r="B118" s="123"/>
      <c r="C118" s="124" t="s">
        <v>250</v>
      </c>
      <c r="D118" s="73" t="s">
        <v>167</v>
      </c>
      <c r="E118" s="74">
        <v>6</v>
      </c>
      <c r="F118" s="78"/>
      <c r="G118" s="101">
        <f t="shared" ref="G118:G120" si="11">F118*E118</f>
        <v>0</v>
      </c>
      <c r="H118" s="78"/>
    </row>
    <row r="119" spans="2:8" s="119" customFormat="1" ht="10.5" customHeight="1" x14ac:dyDescent="0.3">
      <c r="B119" s="123"/>
      <c r="C119" s="124" t="s">
        <v>239</v>
      </c>
      <c r="D119" s="73" t="s">
        <v>49</v>
      </c>
      <c r="E119" s="74">
        <v>27</v>
      </c>
      <c r="F119" s="78"/>
      <c r="G119" s="101">
        <f t="shared" si="11"/>
        <v>0</v>
      </c>
      <c r="H119" s="78"/>
    </row>
    <row r="120" spans="2:8" s="119" customFormat="1" ht="10.5" customHeight="1" x14ac:dyDescent="0.3">
      <c r="B120" s="123"/>
      <c r="C120" s="89" t="s">
        <v>163</v>
      </c>
      <c r="D120" s="73" t="s">
        <v>53</v>
      </c>
      <c r="E120" s="74">
        <v>1</v>
      </c>
      <c r="F120" s="78"/>
      <c r="G120" s="101">
        <f t="shared" si="11"/>
        <v>0</v>
      </c>
      <c r="H120" s="78"/>
    </row>
    <row r="121" spans="2:8" s="1" customFormat="1" ht="10.5" customHeight="1" x14ac:dyDescent="0.3">
      <c r="B121" s="123"/>
      <c r="C121" s="122" t="s">
        <v>193</v>
      </c>
      <c r="D121" s="118"/>
      <c r="E121" s="78"/>
      <c r="F121" s="78"/>
      <c r="G121" s="103">
        <f>SUM(G122:G128)</f>
        <v>0</v>
      </c>
      <c r="H121" s="78"/>
    </row>
    <row r="122" spans="2:8" s="1" customFormat="1" ht="10.5" customHeight="1" x14ac:dyDescent="0.3">
      <c r="B122" s="123"/>
      <c r="C122" s="124" t="s">
        <v>251</v>
      </c>
      <c r="D122" s="73" t="s">
        <v>53</v>
      </c>
      <c r="E122" s="74">
        <v>1</v>
      </c>
      <c r="F122" s="78"/>
      <c r="G122" s="101">
        <f>F122*E122</f>
        <v>0</v>
      </c>
      <c r="H122" s="78"/>
    </row>
    <row r="123" spans="2:8" s="1" customFormat="1" ht="10.5" customHeight="1" x14ac:dyDescent="0.3">
      <c r="B123" s="78"/>
      <c r="C123" s="124" t="s">
        <v>248</v>
      </c>
      <c r="D123" s="73" t="s">
        <v>49</v>
      </c>
      <c r="E123" s="74">
        <v>12</v>
      </c>
      <c r="F123" s="78"/>
      <c r="G123" s="101">
        <f t="shared" ref="G123:G128" si="12">F123*E123</f>
        <v>0</v>
      </c>
      <c r="H123" s="78"/>
    </row>
    <row r="124" spans="2:8" s="119" customFormat="1" ht="10.5" customHeight="1" x14ac:dyDescent="0.3">
      <c r="B124" s="78"/>
      <c r="C124" s="124" t="s">
        <v>265</v>
      </c>
      <c r="D124" s="73" t="s">
        <v>167</v>
      </c>
      <c r="E124" s="74">
        <v>27</v>
      </c>
      <c r="F124" s="78"/>
      <c r="G124" s="101">
        <f t="shared" si="12"/>
        <v>0</v>
      </c>
      <c r="H124" s="78"/>
    </row>
    <row r="125" spans="2:8" s="1" customFormat="1" ht="10.5" customHeight="1" x14ac:dyDescent="0.3">
      <c r="B125" s="78"/>
      <c r="C125" s="124" t="s">
        <v>249</v>
      </c>
      <c r="D125" s="73" t="s">
        <v>53</v>
      </c>
      <c r="E125" s="74">
        <v>1</v>
      </c>
      <c r="F125" s="78"/>
      <c r="G125" s="101">
        <f t="shared" si="12"/>
        <v>0</v>
      </c>
      <c r="H125" s="78"/>
    </row>
    <row r="126" spans="2:8" s="1" customFormat="1" ht="10.5" customHeight="1" x14ac:dyDescent="0.3">
      <c r="B126" s="78"/>
      <c r="C126" s="124" t="s">
        <v>252</v>
      </c>
      <c r="D126" s="73" t="s">
        <v>167</v>
      </c>
      <c r="E126" s="74">
        <v>3</v>
      </c>
      <c r="F126" s="78"/>
      <c r="G126" s="101">
        <f t="shared" si="12"/>
        <v>0</v>
      </c>
      <c r="H126" s="78"/>
    </row>
    <row r="127" spans="2:8" s="119" customFormat="1" ht="10.5" customHeight="1" x14ac:dyDescent="0.3">
      <c r="B127" s="78"/>
      <c r="C127" s="135" t="s">
        <v>253</v>
      </c>
      <c r="D127" s="73" t="s">
        <v>167</v>
      </c>
      <c r="E127" s="74">
        <v>1</v>
      </c>
      <c r="F127" s="78"/>
      <c r="G127" s="101">
        <f t="shared" si="12"/>
        <v>0</v>
      </c>
      <c r="H127" s="78"/>
    </row>
    <row r="128" spans="2:8" s="119" customFormat="1" ht="10.5" customHeight="1" x14ac:dyDescent="0.3">
      <c r="B128" s="78"/>
      <c r="C128" s="88" t="s">
        <v>163</v>
      </c>
      <c r="D128" s="73" t="s">
        <v>53</v>
      </c>
      <c r="E128" s="74">
        <v>1</v>
      </c>
      <c r="F128" s="78"/>
      <c r="G128" s="101">
        <f t="shared" si="12"/>
        <v>0</v>
      </c>
      <c r="H128" s="78"/>
    </row>
    <row r="129" spans="2:11" s="1" customFormat="1" ht="10.5" customHeight="1" x14ac:dyDescent="0.3">
      <c r="B129" s="9" t="s">
        <v>32</v>
      </c>
      <c r="C129" s="10" t="s">
        <v>91</v>
      </c>
      <c r="D129" s="11"/>
      <c r="E129" s="58"/>
      <c r="F129" s="59"/>
      <c r="G129" s="100">
        <f>G130+G135+G139+G143+G148</f>
        <v>0</v>
      </c>
      <c r="H129" s="60"/>
    </row>
    <row r="130" spans="2:11" s="1" customFormat="1" ht="10.5" customHeight="1" x14ac:dyDescent="0.3">
      <c r="B130" s="75" t="s">
        <v>92</v>
      </c>
      <c r="C130" s="19" t="s">
        <v>147</v>
      </c>
      <c r="D130" s="11"/>
      <c r="E130" s="58"/>
      <c r="F130" s="59"/>
      <c r="G130" s="103">
        <f>SUM(G131:G134)</f>
        <v>0</v>
      </c>
      <c r="H130" s="60"/>
    </row>
    <row r="131" spans="2:11" ht="10.5" customHeight="1" x14ac:dyDescent="0.3">
      <c r="B131" s="36"/>
      <c r="C131" s="37" t="s">
        <v>171</v>
      </c>
      <c r="D131" s="73" t="s">
        <v>53</v>
      </c>
      <c r="E131" s="74">
        <v>1</v>
      </c>
      <c r="F131" s="59"/>
      <c r="G131" s="101">
        <f>F131*E131</f>
        <v>0</v>
      </c>
      <c r="H131" s="60"/>
    </row>
    <row r="132" spans="2:11" s="1" customFormat="1" ht="10.5" customHeight="1" x14ac:dyDescent="0.3">
      <c r="B132" s="36"/>
      <c r="C132" s="37" t="s">
        <v>172</v>
      </c>
      <c r="D132" s="73" t="s">
        <v>53</v>
      </c>
      <c r="E132" s="74">
        <v>1</v>
      </c>
      <c r="F132" s="59"/>
      <c r="G132" s="101">
        <f t="shared" ref="G132:G134" si="13">F132*E132</f>
        <v>0</v>
      </c>
      <c r="H132" s="60"/>
    </row>
    <row r="133" spans="2:11" s="1" customFormat="1" ht="10.5" customHeight="1" x14ac:dyDescent="0.3">
      <c r="B133" s="36"/>
      <c r="C133" s="37" t="s">
        <v>170</v>
      </c>
      <c r="D133" s="73" t="s">
        <v>53</v>
      </c>
      <c r="E133" s="74">
        <v>1</v>
      </c>
      <c r="F133" s="59"/>
      <c r="G133" s="101">
        <f t="shared" si="13"/>
        <v>0</v>
      </c>
      <c r="H133" s="60"/>
    </row>
    <row r="134" spans="2:11" s="1" customFormat="1" ht="10.5" customHeight="1" x14ac:dyDescent="0.3">
      <c r="B134" s="36"/>
      <c r="C134" s="37" t="s">
        <v>168</v>
      </c>
      <c r="D134" s="73" t="s">
        <v>53</v>
      </c>
      <c r="E134" s="74">
        <v>1</v>
      </c>
      <c r="F134" s="59"/>
      <c r="G134" s="101">
        <f t="shared" si="13"/>
        <v>0</v>
      </c>
      <c r="H134" s="60"/>
    </row>
    <row r="135" spans="2:11" s="1" customFormat="1" ht="10.5" customHeight="1" x14ac:dyDescent="0.3">
      <c r="B135" s="75" t="s">
        <v>148</v>
      </c>
      <c r="C135" s="19" t="s">
        <v>149</v>
      </c>
      <c r="D135" s="11"/>
      <c r="E135" s="58"/>
      <c r="F135" s="59"/>
      <c r="G135" s="103">
        <f>SUM(G136:G138)</f>
        <v>0</v>
      </c>
      <c r="H135" s="60"/>
    </row>
    <row r="136" spans="2:11" s="1" customFormat="1" ht="10.5" customHeight="1" x14ac:dyDescent="0.3">
      <c r="B136" s="36"/>
      <c r="C136" s="87" t="s">
        <v>150</v>
      </c>
      <c r="D136" s="73" t="s">
        <v>49</v>
      </c>
      <c r="E136" s="85">
        <v>84</v>
      </c>
      <c r="F136" s="59"/>
      <c r="G136" s="101">
        <f>F136*E136</f>
        <v>0</v>
      </c>
      <c r="H136" s="60"/>
    </row>
    <row r="137" spans="2:11" s="1" customFormat="1" ht="10.5" customHeight="1" x14ac:dyDescent="0.3">
      <c r="B137" s="36"/>
      <c r="C137" s="88" t="s">
        <v>151</v>
      </c>
      <c r="D137" s="73" t="s">
        <v>49</v>
      </c>
      <c r="E137" s="85">
        <v>84</v>
      </c>
      <c r="F137" s="59"/>
      <c r="G137" s="101">
        <f t="shared" ref="G137:G138" si="14">F137*E137</f>
        <v>0</v>
      </c>
      <c r="H137" s="60"/>
    </row>
    <row r="138" spans="2:11" ht="10.5" customHeight="1" x14ac:dyDescent="0.3">
      <c r="B138" s="36"/>
      <c r="C138" s="89" t="s">
        <v>163</v>
      </c>
      <c r="D138" s="73" t="s">
        <v>53</v>
      </c>
      <c r="E138" s="85">
        <v>1</v>
      </c>
      <c r="F138" s="59"/>
      <c r="G138" s="101">
        <f t="shared" si="14"/>
        <v>0</v>
      </c>
      <c r="H138" s="60"/>
    </row>
    <row r="139" spans="2:11" s="1" customFormat="1" ht="10.5" customHeight="1" x14ac:dyDescent="0.3">
      <c r="B139" s="75" t="s">
        <v>153</v>
      </c>
      <c r="C139" s="91" t="s">
        <v>152</v>
      </c>
      <c r="D139" s="73"/>
      <c r="E139" s="85"/>
      <c r="F139" s="59"/>
      <c r="G139" s="103">
        <f>SUM(G140:G142)</f>
        <v>0</v>
      </c>
      <c r="H139" s="60"/>
      <c r="K139" s="105"/>
    </row>
    <row r="140" spans="2:11" s="1" customFormat="1" ht="10.5" customHeight="1" x14ac:dyDescent="0.3">
      <c r="B140" s="36"/>
      <c r="C140" s="37" t="s">
        <v>154</v>
      </c>
      <c r="D140" s="73" t="s">
        <v>167</v>
      </c>
      <c r="E140" s="74">
        <v>1</v>
      </c>
      <c r="F140" s="59"/>
      <c r="G140" s="101">
        <f>F140*E140</f>
        <v>0</v>
      </c>
      <c r="H140" s="60"/>
    </row>
    <row r="141" spans="2:11" s="1" customFormat="1" ht="10.5" customHeight="1" x14ac:dyDescent="0.3">
      <c r="B141" s="36"/>
      <c r="C141" s="37" t="s">
        <v>164</v>
      </c>
      <c r="D141" s="73" t="s">
        <v>167</v>
      </c>
      <c r="E141" s="74">
        <v>1</v>
      </c>
      <c r="F141" s="59"/>
      <c r="G141" s="101">
        <f t="shared" ref="G141:G142" si="15">F141*E141</f>
        <v>0</v>
      </c>
      <c r="H141" s="60"/>
    </row>
    <row r="142" spans="2:11" s="1" customFormat="1" ht="10.5" customHeight="1" x14ac:dyDescent="0.3">
      <c r="B142" s="36"/>
      <c r="C142" s="71" t="s">
        <v>220</v>
      </c>
      <c r="D142" s="73" t="s">
        <v>53</v>
      </c>
      <c r="E142" s="74">
        <v>1</v>
      </c>
      <c r="F142" s="59"/>
      <c r="G142" s="101">
        <f t="shared" si="15"/>
        <v>0</v>
      </c>
      <c r="H142" s="60"/>
    </row>
    <row r="143" spans="2:11" s="1" customFormat="1" ht="10.5" customHeight="1" x14ac:dyDescent="0.3">
      <c r="B143" s="36" t="s">
        <v>94</v>
      </c>
      <c r="C143" s="19" t="s">
        <v>93</v>
      </c>
      <c r="D143" s="6"/>
      <c r="E143" s="58"/>
      <c r="F143" s="59"/>
      <c r="G143" s="103">
        <f>SUM(G144:G147)</f>
        <v>0</v>
      </c>
      <c r="H143" s="60"/>
      <c r="K143" s="105"/>
    </row>
    <row r="144" spans="2:11" s="1" customFormat="1" ht="22.5" customHeight="1" x14ac:dyDescent="0.3">
      <c r="B144" s="36"/>
      <c r="C144" s="124" t="s">
        <v>240</v>
      </c>
      <c r="D144" s="73" t="s">
        <v>167</v>
      </c>
      <c r="E144" s="74">
        <v>1</v>
      </c>
      <c r="F144" s="59"/>
      <c r="G144" s="101">
        <f>F144*E144</f>
        <v>0</v>
      </c>
      <c r="H144" s="60"/>
    </row>
    <row r="145" spans="2:8" s="1" customFormat="1" ht="10.5" customHeight="1" x14ac:dyDescent="0.3">
      <c r="B145" s="36"/>
      <c r="C145" s="37" t="s">
        <v>241</v>
      </c>
      <c r="D145" s="73" t="s">
        <v>167</v>
      </c>
      <c r="E145" s="74">
        <v>1</v>
      </c>
      <c r="F145" s="59"/>
      <c r="G145" s="101">
        <f>F145*E145</f>
        <v>0</v>
      </c>
      <c r="H145" s="60"/>
    </row>
    <row r="146" spans="2:8" s="1" customFormat="1" ht="10.5" customHeight="1" x14ac:dyDescent="0.3">
      <c r="B146" s="36"/>
      <c r="C146" s="37" t="s">
        <v>95</v>
      </c>
      <c r="D146" s="73" t="s">
        <v>49</v>
      </c>
      <c r="E146" s="74">
        <v>1</v>
      </c>
      <c r="F146" s="59"/>
      <c r="G146" s="101">
        <f t="shared" ref="G146:G147" si="16">F146*E146</f>
        <v>0</v>
      </c>
      <c r="H146" s="60"/>
    </row>
    <row r="147" spans="2:8" s="1" customFormat="1" ht="10.5" customHeight="1" x14ac:dyDescent="0.3">
      <c r="B147" s="36"/>
      <c r="C147" s="90" t="s">
        <v>155</v>
      </c>
      <c r="D147" s="73" t="s">
        <v>167</v>
      </c>
      <c r="E147" s="74">
        <v>1</v>
      </c>
      <c r="F147" s="59"/>
      <c r="G147" s="101">
        <f t="shared" si="16"/>
        <v>0</v>
      </c>
      <c r="H147" s="60"/>
    </row>
    <row r="148" spans="2:8" s="1" customFormat="1" ht="10.5" customHeight="1" x14ac:dyDescent="0.3">
      <c r="B148" s="75" t="s">
        <v>97</v>
      </c>
      <c r="C148" s="19" t="s">
        <v>96</v>
      </c>
      <c r="D148" s="6"/>
      <c r="E148" s="58"/>
      <c r="F148" s="59"/>
      <c r="G148" s="103">
        <f>SUM(G149:G153)</f>
        <v>0</v>
      </c>
      <c r="H148" s="60"/>
    </row>
    <row r="149" spans="2:8" s="1" customFormat="1" ht="15.75" customHeight="1" x14ac:dyDescent="0.3">
      <c r="B149" s="36"/>
      <c r="C149" s="37" t="s">
        <v>242</v>
      </c>
      <c r="D149" s="73" t="s">
        <v>53</v>
      </c>
      <c r="E149" s="74">
        <v>1</v>
      </c>
      <c r="F149" s="59"/>
      <c r="G149" s="101">
        <f>F149*E149</f>
        <v>0</v>
      </c>
      <c r="H149" s="60"/>
    </row>
    <row r="150" spans="2:8" s="1" customFormat="1" ht="27" customHeight="1" x14ac:dyDescent="0.3">
      <c r="B150" s="36"/>
      <c r="C150" s="37" t="s">
        <v>218</v>
      </c>
      <c r="D150" s="73" t="s">
        <v>53</v>
      </c>
      <c r="E150" s="74">
        <v>1</v>
      </c>
      <c r="F150" s="59"/>
      <c r="G150" s="101">
        <f t="shared" ref="G150:G156" si="17">F150*E150</f>
        <v>0</v>
      </c>
      <c r="H150" s="60"/>
    </row>
    <row r="151" spans="2:8" s="1" customFormat="1" ht="10.5" customHeight="1" x14ac:dyDescent="0.3">
      <c r="B151" s="36"/>
      <c r="C151" s="37" t="s">
        <v>216</v>
      </c>
      <c r="D151" s="73" t="s">
        <v>53</v>
      </c>
      <c r="E151" s="74">
        <v>1</v>
      </c>
      <c r="F151" s="59"/>
      <c r="G151" s="101">
        <f t="shared" si="17"/>
        <v>0</v>
      </c>
      <c r="H151" s="60"/>
    </row>
    <row r="152" spans="2:8" s="1" customFormat="1" ht="10.5" customHeight="1" x14ac:dyDescent="0.3">
      <c r="B152" s="36"/>
      <c r="C152" s="37"/>
      <c r="D152" s="73"/>
      <c r="E152" s="74"/>
      <c r="F152" s="59"/>
      <c r="G152" s="101"/>
      <c r="H152" s="60"/>
    </row>
    <row r="153" spans="2:8" ht="10.5" customHeight="1" x14ac:dyDescent="0.3">
      <c r="B153" s="9"/>
      <c r="C153" s="37" t="s">
        <v>98</v>
      </c>
      <c r="D153" s="73" t="s">
        <v>53</v>
      </c>
      <c r="E153" s="74">
        <v>1</v>
      </c>
      <c r="F153" s="59"/>
      <c r="G153" s="101">
        <f t="shared" si="17"/>
        <v>0</v>
      </c>
      <c r="H153" s="60"/>
    </row>
    <row r="154" spans="2:8" s="119" customFormat="1" ht="10.5" customHeight="1" x14ac:dyDescent="0.3">
      <c r="B154" s="120"/>
      <c r="C154" s="124" t="s">
        <v>219</v>
      </c>
      <c r="D154" s="73" t="s">
        <v>53</v>
      </c>
      <c r="E154" s="74">
        <v>1</v>
      </c>
      <c r="F154" s="59"/>
      <c r="G154" s="101">
        <f t="shared" si="17"/>
        <v>0</v>
      </c>
      <c r="H154" s="60"/>
    </row>
    <row r="155" spans="2:8" s="1" customFormat="1" ht="10.5" customHeight="1" x14ac:dyDescent="0.3">
      <c r="B155" s="9"/>
      <c r="C155" s="37" t="s">
        <v>173</v>
      </c>
      <c r="D155" s="73" t="s">
        <v>53</v>
      </c>
      <c r="E155" s="74">
        <v>1</v>
      </c>
      <c r="F155" s="59"/>
      <c r="G155" s="101">
        <f t="shared" si="17"/>
        <v>0</v>
      </c>
      <c r="H155" s="60"/>
    </row>
    <row r="156" spans="2:8" s="119" customFormat="1" ht="10.5" customHeight="1" x14ac:dyDescent="0.3">
      <c r="B156" s="120"/>
      <c r="C156" s="89" t="s">
        <v>163</v>
      </c>
      <c r="D156" s="73" t="s">
        <v>53</v>
      </c>
      <c r="E156" s="74">
        <v>1</v>
      </c>
      <c r="F156" s="59"/>
      <c r="G156" s="101">
        <f t="shared" si="17"/>
        <v>0</v>
      </c>
      <c r="H156" s="60"/>
    </row>
    <row r="157" spans="2:8" ht="10.5" customHeight="1" x14ac:dyDescent="0.3">
      <c r="B157" s="9" t="s">
        <v>33</v>
      </c>
      <c r="C157" s="10" t="s">
        <v>34</v>
      </c>
      <c r="D157" s="11"/>
      <c r="E157" s="58"/>
      <c r="F157" s="58"/>
      <c r="G157" s="100">
        <f>G158+G162</f>
        <v>0</v>
      </c>
      <c r="H157" s="67"/>
    </row>
    <row r="158" spans="2:8" s="1" customFormat="1" ht="10.5" customHeight="1" x14ac:dyDescent="0.3">
      <c r="B158" s="75" t="s">
        <v>100</v>
      </c>
      <c r="C158" s="19" t="s">
        <v>99</v>
      </c>
      <c r="D158" s="11"/>
      <c r="E158" s="58"/>
      <c r="F158" s="58"/>
      <c r="G158" s="103">
        <f>SUM(G159:G161)</f>
        <v>0</v>
      </c>
      <c r="H158" s="67"/>
    </row>
    <row r="159" spans="2:8" s="1" customFormat="1" ht="10.5" customHeight="1" x14ac:dyDescent="0.3">
      <c r="B159" s="75"/>
      <c r="C159" s="37" t="s">
        <v>160</v>
      </c>
      <c r="D159" s="73" t="s">
        <v>49</v>
      </c>
      <c r="E159" s="74">
        <v>1</v>
      </c>
      <c r="F159" s="58"/>
      <c r="G159" s="101">
        <f>F159*E159</f>
        <v>0</v>
      </c>
      <c r="H159" s="67"/>
    </row>
    <row r="160" spans="2:8" s="1" customFormat="1" ht="10.5" customHeight="1" x14ac:dyDescent="0.3">
      <c r="B160" s="75"/>
      <c r="C160" s="37" t="s">
        <v>161</v>
      </c>
      <c r="D160" s="73" t="s">
        <v>49</v>
      </c>
      <c r="E160" s="74">
        <v>6</v>
      </c>
      <c r="F160" s="58"/>
      <c r="G160" s="101">
        <f t="shared" ref="G160:G161" si="18">F160*E160</f>
        <v>0</v>
      </c>
      <c r="H160" s="67"/>
    </row>
    <row r="161" spans="2:8" ht="10.5" customHeight="1" x14ac:dyDescent="0.3">
      <c r="B161" s="36"/>
      <c r="C161" s="37" t="s">
        <v>162</v>
      </c>
      <c r="D161" s="73" t="s">
        <v>49</v>
      </c>
      <c r="E161" s="74">
        <v>2</v>
      </c>
      <c r="F161" s="58"/>
      <c r="G161" s="101">
        <f t="shared" si="18"/>
        <v>0</v>
      </c>
      <c r="H161" s="67"/>
    </row>
    <row r="162" spans="2:8" s="1" customFormat="1" ht="10.5" customHeight="1" x14ac:dyDescent="0.3">
      <c r="B162" s="92">
        <v>744</v>
      </c>
      <c r="C162" s="93" t="s">
        <v>156</v>
      </c>
      <c r="D162" s="73"/>
      <c r="E162" s="74"/>
      <c r="F162" s="58"/>
      <c r="G162" s="103">
        <f>SUM(G163:G165)</f>
        <v>0</v>
      </c>
      <c r="H162" s="67"/>
    </row>
    <row r="163" spans="2:8" s="1" customFormat="1" ht="10.5" customHeight="1" x14ac:dyDescent="0.3">
      <c r="B163" s="92"/>
      <c r="C163" s="90" t="s">
        <v>217</v>
      </c>
      <c r="D163" s="73" t="s">
        <v>49</v>
      </c>
      <c r="E163" s="74">
        <v>1</v>
      </c>
      <c r="F163" s="58"/>
      <c r="G163" s="101">
        <f>F163*E163</f>
        <v>0</v>
      </c>
      <c r="H163" s="67"/>
    </row>
    <row r="164" spans="2:8" s="1" customFormat="1" ht="24" customHeight="1" x14ac:dyDescent="0.3">
      <c r="B164" s="92"/>
      <c r="C164" s="117" t="s">
        <v>261</v>
      </c>
      <c r="D164" s="73" t="s">
        <v>167</v>
      </c>
      <c r="E164" s="74">
        <v>1</v>
      </c>
      <c r="F164" s="58"/>
      <c r="G164" s="101">
        <f t="shared" ref="G164:G165" si="19">F164*E164</f>
        <v>0</v>
      </c>
      <c r="H164" s="67"/>
    </row>
    <row r="165" spans="2:8" s="1" customFormat="1" ht="24.75" customHeight="1" x14ac:dyDescent="0.3">
      <c r="B165" s="92"/>
      <c r="C165" s="117" t="s">
        <v>175</v>
      </c>
      <c r="D165" s="73" t="s">
        <v>167</v>
      </c>
      <c r="E165" s="74">
        <v>1</v>
      </c>
      <c r="F165" s="58"/>
      <c r="G165" s="101">
        <f t="shared" si="19"/>
        <v>0</v>
      </c>
      <c r="H165" s="67"/>
    </row>
    <row r="166" spans="2:8" s="31" customFormat="1" ht="10.5" customHeight="1" x14ac:dyDescent="0.3">
      <c r="B166" s="9" t="s">
        <v>35</v>
      </c>
      <c r="C166" s="10" t="s">
        <v>36</v>
      </c>
      <c r="D166" s="32"/>
      <c r="E166" s="61"/>
      <c r="F166" s="61"/>
      <c r="G166" s="100">
        <f>SUM(G167:G168)</f>
        <v>0</v>
      </c>
      <c r="H166" s="68"/>
    </row>
    <row r="167" spans="2:8" s="31" customFormat="1" ht="26.25" customHeight="1" x14ac:dyDescent="0.3">
      <c r="B167" s="9"/>
      <c r="C167" s="37" t="s">
        <v>166</v>
      </c>
      <c r="D167" s="73" t="s">
        <v>167</v>
      </c>
      <c r="E167" s="61">
        <v>1</v>
      </c>
      <c r="F167" s="61"/>
      <c r="G167" s="101">
        <f>F167*E167</f>
        <v>0</v>
      </c>
      <c r="H167" s="68"/>
    </row>
    <row r="168" spans="2:8" s="31" customFormat="1" ht="10.5" customHeight="1" x14ac:dyDescent="0.3">
      <c r="B168" s="9"/>
      <c r="C168" s="37"/>
      <c r="D168" s="73"/>
      <c r="E168" s="74"/>
      <c r="F168" s="61"/>
      <c r="G168" s="101"/>
      <c r="H168" s="68"/>
    </row>
    <row r="169" spans="2:8" ht="10.5" customHeight="1" x14ac:dyDescent="0.3">
      <c r="B169" s="20" t="s">
        <v>37</v>
      </c>
      <c r="C169" s="21" t="s">
        <v>38</v>
      </c>
      <c r="D169" s="23"/>
      <c r="E169" s="64"/>
      <c r="F169" s="64"/>
      <c r="G169" s="102">
        <f>G170+G175+G177+G180</f>
        <v>0</v>
      </c>
      <c r="H169" s="66"/>
    </row>
    <row r="170" spans="2:8" s="38" customFormat="1" ht="10.5" customHeight="1" x14ac:dyDescent="0.3">
      <c r="B170" s="81" t="s">
        <v>102</v>
      </c>
      <c r="C170" s="82" t="s">
        <v>101</v>
      </c>
      <c r="D170" s="25"/>
      <c r="E170" s="58"/>
      <c r="F170" s="58"/>
      <c r="G170" s="104">
        <f>SUM(G171:G174)</f>
        <v>0</v>
      </c>
      <c r="H170" s="67"/>
    </row>
    <row r="171" spans="2:8" s="38" customFormat="1" ht="10.5" customHeight="1" x14ac:dyDescent="0.3">
      <c r="B171" s="86" t="s">
        <v>107</v>
      </c>
      <c r="C171" s="80" t="s">
        <v>103</v>
      </c>
      <c r="D171" s="84" t="s">
        <v>104</v>
      </c>
      <c r="E171" s="85">
        <v>1</v>
      </c>
      <c r="F171" s="58"/>
      <c r="G171" s="101">
        <f>F171*E171</f>
        <v>0</v>
      </c>
      <c r="H171" s="67"/>
    </row>
    <row r="172" spans="2:8" s="38" customFormat="1" ht="10.5" customHeight="1" x14ac:dyDescent="0.3">
      <c r="B172" s="86" t="s">
        <v>108</v>
      </c>
      <c r="C172" s="80" t="s">
        <v>105</v>
      </c>
      <c r="D172" s="84" t="s">
        <v>104</v>
      </c>
      <c r="E172" s="85">
        <v>1</v>
      </c>
      <c r="F172" s="58"/>
      <c r="G172" s="101">
        <f t="shared" ref="G172:G174" si="20">F172*E172</f>
        <v>0</v>
      </c>
      <c r="H172" s="67"/>
    </row>
    <row r="173" spans="2:8" s="38" customFormat="1" ht="10.5" customHeight="1" x14ac:dyDescent="0.3">
      <c r="B173" s="96">
        <v>817</v>
      </c>
      <c r="C173" s="95" t="s">
        <v>157</v>
      </c>
      <c r="D173" s="84" t="s">
        <v>104</v>
      </c>
      <c r="E173" s="85">
        <v>1</v>
      </c>
      <c r="F173" s="58"/>
      <c r="G173" s="101">
        <f t="shared" si="20"/>
        <v>0</v>
      </c>
      <c r="H173" s="67"/>
    </row>
    <row r="174" spans="2:8" s="38" customFormat="1" ht="10.5" customHeight="1" x14ac:dyDescent="0.3">
      <c r="B174" s="86" t="s">
        <v>109</v>
      </c>
      <c r="C174" s="80" t="s">
        <v>106</v>
      </c>
      <c r="D174" s="84" t="s">
        <v>104</v>
      </c>
      <c r="E174" s="85">
        <v>1</v>
      </c>
      <c r="F174" s="58"/>
      <c r="G174" s="101">
        <f t="shared" si="20"/>
        <v>0</v>
      </c>
      <c r="H174" s="67"/>
    </row>
    <row r="175" spans="2:8" s="38" customFormat="1" ht="10.5" customHeight="1" x14ac:dyDescent="0.3">
      <c r="B175" s="81" t="s">
        <v>110</v>
      </c>
      <c r="C175" s="82" t="s">
        <v>111</v>
      </c>
      <c r="D175" s="25"/>
      <c r="E175" s="58"/>
      <c r="F175" s="58"/>
      <c r="G175" s="104">
        <f>SUM(G176)</f>
        <v>0</v>
      </c>
      <c r="H175" s="67"/>
    </row>
    <row r="176" spans="2:8" s="38" customFormat="1" ht="10.5" customHeight="1" x14ac:dyDescent="0.3">
      <c r="B176" s="86" t="s">
        <v>112</v>
      </c>
      <c r="C176" s="80" t="s">
        <v>113</v>
      </c>
      <c r="D176" s="84" t="s">
        <v>104</v>
      </c>
      <c r="E176" s="85">
        <v>1</v>
      </c>
      <c r="F176" s="58"/>
      <c r="G176" s="101">
        <f>F176*E176</f>
        <v>0</v>
      </c>
      <c r="H176" s="67"/>
    </row>
    <row r="177" spans="2:8" s="38" customFormat="1" ht="10.5" customHeight="1" x14ac:dyDescent="0.3">
      <c r="B177" s="81" t="s">
        <v>115</v>
      </c>
      <c r="C177" s="82" t="s">
        <v>114</v>
      </c>
      <c r="D177" s="83"/>
      <c r="E177" s="58"/>
      <c r="F177" s="58"/>
      <c r="G177" s="104">
        <f>SUM(G178:G179)</f>
        <v>0</v>
      </c>
      <c r="H177" s="67"/>
    </row>
    <row r="178" spans="2:8" s="38" customFormat="1" ht="10.5" customHeight="1" x14ac:dyDescent="0.3">
      <c r="B178" s="86" t="s">
        <v>117</v>
      </c>
      <c r="C178" s="80" t="s">
        <v>116</v>
      </c>
      <c r="D178" s="84" t="s">
        <v>104</v>
      </c>
      <c r="E178" s="85">
        <v>1</v>
      </c>
      <c r="F178" s="58"/>
      <c r="G178" s="101">
        <f>F178*E178</f>
        <v>0</v>
      </c>
      <c r="H178" s="67"/>
    </row>
    <row r="179" spans="2:8" s="38" customFormat="1" ht="10.5" customHeight="1" x14ac:dyDescent="0.3">
      <c r="B179" s="86" t="s">
        <v>119</v>
      </c>
      <c r="C179" s="80" t="s">
        <v>118</v>
      </c>
      <c r="D179" s="84" t="s">
        <v>104</v>
      </c>
      <c r="E179" s="85">
        <v>1</v>
      </c>
      <c r="F179" s="58"/>
      <c r="G179" s="101">
        <f>F179*E179</f>
        <v>0</v>
      </c>
      <c r="H179" s="67"/>
    </row>
    <row r="180" spans="2:8" s="38" customFormat="1" ht="10.5" customHeight="1" x14ac:dyDescent="0.3">
      <c r="B180" s="81" t="s">
        <v>121</v>
      </c>
      <c r="C180" s="82" t="s">
        <v>120</v>
      </c>
      <c r="D180" s="25"/>
      <c r="E180" s="58"/>
      <c r="F180" s="58"/>
      <c r="G180" s="104">
        <f>SUM(G181:G183)</f>
        <v>0</v>
      </c>
      <c r="H180" s="67"/>
    </row>
    <row r="181" spans="2:8" s="38" customFormat="1" ht="10.5" customHeight="1" x14ac:dyDescent="0.3">
      <c r="B181" s="86" t="s">
        <v>123</v>
      </c>
      <c r="C181" s="80" t="s">
        <v>122</v>
      </c>
      <c r="D181" s="84" t="s">
        <v>104</v>
      </c>
      <c r="E181" s="85">
        <v>1</v>
      </c>
      <c r="F181" s="58"/>
      <c r="G181" s="101">
        <f>F181*E181</f>
        <v>0</v>
      </c>
      <c r="H181" s="67"/>
    </row>
    <row r="182" spans="2:8" s="38" customFormat="1" ht="10.5" customHeight="1" x14ac:dyDescent="0.3">
      <c r="B182" s="86" t="s">
        <v>124</v>
      </c>
      <c r="C182" s="80" t="s">
        <v>126</v>
      </c>
      <c r="D182" s="84" t="s">
        <v>104</v>
      </c>
      <c r="E182" s="85">
        <v>1</v>
      </c>
      <c r="F182" s="58"/>
      <c r="G182" s="101">
        <f t="shared" ref="G182:G183" si="21">F182*E182</f>
        <v>0</v>
      </c>
      <c r="H182" s="67"/>
    </row>
    <row r="183" spans="2:8" ht="10.5" customHeight="1" x14ac:dyDescent="0.3">
      <c r="B183" s="86" t="s">
        <v>125</v>
      </c>
      <c r="C183" s="80" t="s">
        <v>127</v>
      </c>
      <c r="D183" s="84" t="s">
        <v>104</v>
      </c>
      <c r="E183" s="85">
        <v>1</v>
      </c>
      <c r="F183" s="58"/>
      <c r="G183" s="101">
        <f t="shared" si="21"/>
        <v>0</v>
      </c>
      <c r="H183" s="67"/>
    </row>
    <row r="184" spans="2:8" ht="10.5" customHeight="1" x14ac:dyDescent="0.3">
      <c r="B184" s="20" t="s">
        <v>39</v>
      </c>
      <c r="C184" s="21" t="s">
        <v>40</v>
      </c>
      <c r="D184" s="23"/>
      <c r="E184" s="64"/>
      <c r="F184" s="64"/>
      <c r="G184" s="102">
        <f>G185+G189+G192</f>
        <v>0</v>
      </c>
      <c r="H184" s="66"/>
    </row>
    <row r="185" spans="2:8" s="38" customFormat="1" ht="10.5" customHeight="1" x14ac:dyDescent="0.3">
      <c r="B185" s="81" t="s">
        <v>128</v>
      </c>
      <c r="C185" s="82" t="s">
        <v>129</v>
      </c>
      <c r="D185" s="25"/>
      <c r="E185" s="58"/>
      <c r="F185" s="58"/>
      <c r="G185" s="104">
        <f>SUM(G186:G188)</f>
        <v>0</v>
      </c>
      <c r="H185" s="67"/>
    </row>
    <row r="186" spans="2:8" s="38" customFormat="1" ht="10.5" customHeight="1" x14ac:dyDescent="0.3">
      <c r="B186" s="86" t="s">
        <v>130</v>
      </c>
      <c r="C186" s="80" t="s">
        <v>131</v>
      </c>
      <c r="D186" s="84" t="s">
        <v>138</v>
      </c>
      <c r="E186" s="85"/>
      <c r="F186" s="58"/>
      <c r="G186" s="101">
        <f>F186*E186</f>
        <v>0</v>
      </c>
      <c r="H186" s="67"/>
    </row>
    <row r="187" spans="2:8" s="38" customFormat="1" ht="10.5" customHeight="1" x14ac:dyDescent="0.3">
      <c r="B187" s="86" t="s">
        <v>133</v>
      </c>
      <c r="C187" s="80" t="s">
        <v>132</v>
      </c>
      <c r="D187" s="84" t="s">
        <v>138</v>
      </c>
      <c r="E187" s="85"/>
      <c r="F187" s="58"/>
      <c r="G187" s="101">
        <f t="shared" ref="G187:G188" si="22">F187*E187</f>
        <v>0</v>
      </c>
      <c r="H187" s="67"/>
    </row>
    <row r="188" spans="2:8" s="38" customFormat="1" ht="10.5" customHeight="1" x14ac:dyDescent="0.3">
      <c r="B188" s="86" t="s">
        <v>134</v>
      </c>
      <c r="C188" s="80" t="s">
        <v>135</v>
      </c>
      <c r="D188" s="84" t="s">
        <v>138</v>
      </c>
      <c r="E188" s="85"/>
      <c r="F188" s="58"/>
      <c r="G188" s="101">
        <f t="shared" si="22"/>
        <v>0</v>
      </c>
      <c r="H188" s="67"/>
    </row>
    <row r="189" spans="2:8" s="38" customFormat="1" ht="10.5" customHeight="1" x14ac:dyDescent="0.3">
      <c r="B189" s="81" t="s">
        <v>137</v>
      </c>
      <c r="C189" s="82" t="s">
        <v>136</v>
      </c>
      <c r="D189" s="25"/>
      <c r="E189" s="58"/>
      <c r="F189" s="58"/>
      <c r="G189" s="104">
        <f>SUM(G190:G191)</f>
        <v>0</v>
      </c>
      <c r="H189" s="67"/>
    </row>
    <row r="190" spans="2:8" s="38" customFormat="1" ht="10.5" customHeight="1" x14ac:dyDescent="0.3">
      <c r="B190" s="86" t="s">
        <v>140</v>
      </c>
      <c r="C190" s="80" t="s">
        <v>139</v>
      </c>
      <c r="D190" s="84" t="s">
        <v>104</v>
      </c>
      <c r="E190" s="85">
        <v>1</v>
      </c>
      <c r="F190" s="58"/>
      <c r="G190" s="101">
        <f>F190*E190</f>
        <v>0</v>
      </c>
      <c r="H190" s="67"/>
    </row>
    <row r="191" spans="2:8" s="38" customFormat="1" ht="10.5" customHeight="1" x14ac:dyDescent="0.3">
      <c r="B191" s="86" t="s">
        <v>141</v>
      </c>
      <c r="C191" s="80" t="s">
        <v>142</v>
      </c>
      <c r="D191" s="84" t="s">
        <v>104</v>
      </c>
      <c r="E191" s="85">
        <v>1</v>
      </c>
      <c r="F191" s="58"/>
      <c r="G191" s="101">
        <f>F191*E191</f>
        <v>0</v>
      </c>
      <c r="H191" s="67"/>
    </row>
    <row r="192" spans="2:8" s="38" customFormat="1" ht="10.5" customHeight="1" x14ac:dyDescent="0.3">
      <c r="B192" s="81" t="s">
        <v>144</v>
      </c>
      <c r="C192" s="82" t="s">
        <v>143</v>
      </c>
      <c r="D192" s="25"/>
      <c r="E192" s="58"/>
      <c r="F192" s="58"/>
      <c r="G192" s="104">
        <f>SUM(G193:G195)</f>
        <v>0</v>
      </c>
      <c r="H192" s="67"/>
    </row>
    <row r="193" spans="2:9" s="38" customFormat="1" ht="10.5" customHeight="1" x14ac:dyDescent="0.3">
      <c r="B193" s="86" t="s">
        <v>146</v>
      </c>
      <c r="C193" s="80" t="s">
        <v>145</v>
      </c>
      <c r="D193" s="84" t="s">
        <v>104</v>
      </c>
      <c r="E193" s="85">
        <v>1</v>
      </c>
      <c r="F193" s="58"/>
      <c r="G193" s="101">
        <f>F193*E193</f>
        <v>0</v>
      </c>
      <c r="H193" s="67"/>
    </row>
    <row r="194" spans="2:9" s="38" customFormat="1" ht="10.5" customHeight="1" x14ac:dyDescent="0.3">
      <c r="B194" s="96">
        <v>962</v>
      </c>
      <c r="C194" s="95" t="s">
        <v>158</v>
      </c>
      <c r="D194" s="94" t="s">
        <v>53</v>
      </c>
      <c r="E194" s="85">
        <v>1</v>
      </c>
      <c r="F194" s="58"/>
      <c r="G194" s="101">
        <f t="shared" ref="G194:G195" si="23">F194*E194</f>
        <v>0</v>
      </c>
      <c r="H194" s="67"/>
    </row>
    <row r="195" spans="2:9" ht="10.5" customHeight="1" x14ac:dyDescent="0.3">
      <c r="B195" s="96">
        <v>963</v>
      </c>
      <c r="C195" s="95" t="s">
        <v>159</v>
      </c>
      <c r="D195" s="94" t="s">
        <v>53</v>
      </c>
      <c r="E195" s="85">
        <v>1</v>
      </c>
      <c r="F195" s="58"/>
      <c r="G195" s="101">
        <f t="shared" si="23"/>
        <v>0</v>
      </c>
      <c r="H195" s="67"/>
    </row>
    <row r="196" spans="2:9" ht="10.5" customHeight="1" x14ac:dyDescent="0.3">
      <c r="B196" s="26" t="s">
        <v>41</v>
      </c>
      <c r="C196" s="27" t="s">
        <v>42</v>
      </c>
      <c r="D196" s="28"/>
      <c r="E196" s="64"/>
      <c r="F196" s="69"/>
      <c r="G196" s="102">
        <f>G11+G32+G35+G54+G106+G114+G169+G184</f>
        <v>0</v>
      </c>
      <c r="H196" s="70"/>
    </row>
    <row r="197" spans="2:9" s="1" customFormat="1" ht="10.5" customHeight="1" x14ac:dyDescent="0.3">
      <c r="B197" s="108"/>
      <c r="C197" s="109"/>
      <c r="D197" s="110"/>
      <c r="E197" s="111"/>
      <c r="F197" s="112" t="s">
        <v>165</v>
      </c>
      <c r="G197" s="113">
        <f>G196*0.2</f>
        <v>0</v>
      </c>
      <c r="H197" s="114"/>
    </row>
    <row r="198" spans="2:9" s="119" customFormat="1" ht="10.5" customHeight="1" x14ac:dyDescent="0.3">
      <c r="B198" s="108"/>
      <c r="C198" s="109"/>
      <c r="D198" s="110"/>
      <c r="E198" s="111"/>
      <c r="F198" s="115" t="s">
        <v>174</v>
      </c>
      <c r="G198" s="113">
        <f>SUM(G196:G197)</f>
        <v>0</v>
      </c>
      <c r="H198" s="114"/>
    </row>
    <row r="199" spans="2:9" s="119" customFormat="1" ht="10.5" customHeight="1" x14ac:dyDescent="0.3">
      <c r="B199" s="108"/>
      <c r="C199" s="109"/>
      <c r="D199" s="110"/>
      <c r="E199" s="111"/>
      <c r="F199" s="115"/>
      <c r="G199" s="113"/>
      <c r="H199" s="114"/>
    </row>
    <row r="200" spans="2:9" s="119" customFormat="1" ht="10.5" customHeight="1" x14ac:dyDescent="0.3">
      <c r="B200" s="108"/>
      <c r="C200" s="129" t="s">
        <v>227</v>
      </c>
      <c r="D200" s="110"/>
      <c r="E200" s="111"/>
      <c r="F200" s="112"/>
      <c r="G200" s="113"/>
      <c r="H200" s="114"/>
    </row>
    <row r="201" spans="2:9" s="119" customFormat="1" ht="10.5" customHeight="1" x14ac:dyDescent="0.3">
      <c r="B201" s="108"/>
      <c r="C201" s="129" t="s">
        <v>228</v>
      </c>
      <c r="D201" s="110"/>
      <c r="E201" s="111"/>
      <c r="F201" s="112"/>
      <c r="G201" s="113"/>
      <c r="H201" s="114"/>
    </row>
    <row r="202" spans="2:9" s="119" customFormat="1" ht="10.5" customHeight="1" x14ac:dyDescent="0.3">
      <c r="B202" s="108"/>
      <c r="C202" s="129" t="s">
        <v>229</v>
      </c>
      <c r="D202" s="110"/>
      <c r="E202" s="111"/>
      <c r="F202" s="112"/>
      <c r="G202" s="113"/>
      <c r="H202" s="114"/>
    </row>
    <row r="203" spans="2:9" s="119" customFormat="1" ht="10.5" customHeight="1" x14ac:dyDescent="0.3">
      <c r="B203" s="108"/>
      <c r="C203" s="129" t="s">
        <v>230</v>
      </c>
      <c r="D203" s="110"/>
      <c r="E203" s="111"/>
      <c r="F203" s="112"/>
      <c r="G203" s="113"/>
      <c r="H203" s="114"/>
    </row>
    <row r="204" spans="2:9" ht="10.5" customHeight="1" x14ac:dyDescent="0.3">
      <c r="B204" s="1"/>
      <c r="C204" s="1"/>
      <c r="D204" s="16"/>
      <c r="E204" s="14"/>
      <c r="F204" s="106"/>
      <c r="G204" s="107"/>
      <c r="H204" s="17"/>
    </row>
    <row r="205" spans="2:9" ht="10.5" customHeight="1" x14ac:dyDescent="0.3">
      <c r="B205" s="3"/>
      <c r="C205" s="2"/>
      <c r="D205" s="1"/>
      <c r="E205" s="1"/>
      <c r="F205" s="1"/>
      <c r="G205" s="1"/>
    </row>
    <row r="206" spans="2:9" ht="10.5" customHeight="1" x14ac:dyDescent="0.3">
      <c r="B206" s="3"/>
      <c r="D206" s="1"/>
      <c r="E206" s="15"/>
      <c r="F206" s="1"/>
      <c r="G206" s="105"/>
    </row>
    <row r="207" spans="2:9" ht="16.5" customHeight="1" x14ac:dyDescent="0.3">
      <c r="D207" s="128"/>
      <c r="E207" s="128"/>
      <c r="F207" s="128"/>
      <c r="G207" s="128"/>
      <c r="H207" s="128"/>
      <c r="I207" s="128"/>
    </row>
    <row r="208" spans="2:9" ht="10.5" customHeight="1" x14ac:dyDescent="0.3">
      <c r="B208" s="127"/>
      <c r="D208" s="128"/>
      <c r="E208" s="128"/>
      <c r="F208" s="128"/>
      <c r="G208" s="128"/>
      <c r="H208" s="128"/>
      <c r="I208" s="128"/>
    </row>
    <row r="209" spans="2:10" x14ac:dyDescent="0.3">
      <c r="B209" s="128"/>
      <c r="D209" s="128"/>
      <c r="E209" s="128"/>
      <c r="F209" s="128"/>
      <c r="G209" s="128"/>
      <c r="H209" s="128"/>
      <c r="I209" s="128"/>
      <c r="J209" s="105"/>
    </row>
    <row r="210" spans="2:10" x14ac:dyDescent="0.3">
      <c r="B210" s="128"/>
      <c r="C210" s="129"/>
      <c r="D210" s="128"/>
      <c r="E210" s="128"/>
      <c r="F210" s="128"/>
      <c r="G210" s="128"/>
      <c r="H210" s="128"/>
      <c r="I210" s="128"/>
      <c r="J210" s="1"/>
    </row>
    <row r="211" spans="2:10" x14ac:dyDescent="0.3">
      <c r="B211" s="128"/>
      <c r="C211" s="128"/>
      <c r="D211" s="128"/>
      <c r="E211" s="128"/>
      <c r="F211" s="128"/>
      <c r="G211" s="128"/>
      <c r="H211" s="128"/>
      <c r="I211" s="128"/>
      <c r="J211" s="1"/>
    </row>
    <row r="212" spans="2:10" x14ac:dyDescent="0.3">
      <c r="B212" s="128"/>
      <c r="C212" s="128"/>
      <c r="D212" s="128"/>
      <c r="E212" s="128"/>
      <c r="F212" s="128"/>
      <c r="G212" s="128"/>
      <c r="H212" s="128"/>
      <c r="I212" s="128"/>
      <c r="J212" s="1"/>
    </row>
    <row r="213" spans="2:10" x14ac:dyDescent="0.3">
      <c r="B213" s="128"/>
      <c r="C213" s="128"/>
      <c r="D213" s="128"/>
      <c r="E213" s="128"/>
      <c r="F213" s="128"/>
      <c r="G213" s="128"/>
      <c r="H213" s="128"/>
      <c r="I213" s="128"/>
      <c r="J213" s="105"/>
    </row>
    <row r="214" spans="2:10" x14ac:dyDescent="0.3">
      <c r="B214" s="128"/>
      <c r="C214" s="128"/>
      <c r="D214" s="128"/>
      <c r="E214" s="128"/>
      <c r="F214" s="128"/>
      <c r="G214" s="128"/>
      <c r="H214" s="128"/>
      <c r="I214" s="128"/>
      <c r="J214" s="1"/>
    </row>
    <row r="215" spans="2:10" x14ac:dyDescent="0.3">
      <c r="B215" s="128"/>
      <c r="C215" s="128"/>
      <c r="D215" s="128"/>
      <c r="E215" s="128"/>
      <c r="F215" s="128"/>
      <c r="G215" s="128"/>
      <c r="H215" s="128"/>
      <c r="I215" s="128"/>
      <c r="J215" s="105"/>
    </row>
    <row r="216" spans="2:10" x14ac:dyDescent="0.3">
      <c r="B216" s="128"/>
      <c r="C216" s="128"/>
      <c r="D216" s="128"/>
      <c r="E216" s="128"/>
      <c r="F216" s="128"/>
      <c r="G216" s="128"/>
      <c r="H216" s="128"/>
      <c r="I216" s="128"/>
    </row>
  </sheetData>
  <mergeCells count="9">
    <mergeCell ref="C52:C53"/>
    <mergeCell ref="C48:C49"/>
    <mergeCell ref="B7:C7"/>
    <mergeCell ref="B2:C2"/>
    <mergeCell ref="B3:F3"/>
    <mergeCell ref="B4:C4"/>
    <mergeCell ref="B5:C5"/>
    <mergeCell ref="B6:C6"/>
    <mergeCell ref="C50:C5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Sheet1!Prindiala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Urmas</cp:lastModifiedBy>
  <cp:lastPrinted>2017-05-17T13:13:58Z</cp:lastPrinted>
  <dcterms:created xsi:type="dcterms:W3CDTF">2015-01-20T13:47:48Z</dcterms:created>
  <dcterms:modified xsi:type="dcterms:W3CDTF">2017-05-19T06:17:58Z</dcterms:modified>
</cp:coreProperties>
</file>