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Sheet1!$A$1:$F$166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40" i="1"/>
  <c r="H39" i="1" l="1"/>
  <c r="H92" i="1"/>
  <c r="H93" i="1"/>
  <c r="H94" i="1"/>
  <c r="H95" i="1"/>
  <c r="H96" i="1"/>
  <c r="H97" i="1"/>
  <c r="H98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59" i="1"/>
  <c r="H27" i="1"/>
  <c r="H26" i="1"/>
  <c r="H17" i="1" l="1"/>
  <c r="H42" i="1"/>
  <c r="H144" i="1"/>
  <c r="H136" i="1"/>
  <c r="G158" i="1" s="1"/>
  <c r="H81" i="1"/>
  <c r="H80" i="1"/>
  <c r="H60" i="1"/>
  <c r="H58" i="1"/>
  <c r="H56" i="1"/>
  <c r="H55" i="1"/>
  <c r="H54" i="1"/>
  <c r="H53" i="1"/>
  <c r="H52" i="1"/>
  <c r="H41" i="1"/>
  <c r="H38" i="1"/>
  <c r="H37" i="1"/>
  <c r="H25" i="1"/>
  <c r="H44" i="1" l="1"/>
  <c r="G153" i="1" s="1"/>
  <c r="H29" i="1"/>
  <c r="G152" i="1" s="1"/>
  <c r="H146" i="1"/>
  <c r="G159" i="1" s="1"/>
  <c r="H83" i="1"/>
  <c r="G157" i="1" s="1"/>
  <c r="H62" i="1"/>
  <c r="G154" i="1" s="1"/>
  <c r="H72" i="1"/>
  <c r="G155" i="1" s="1"/>
  <c r="G151" i="1" l="1"/>
  <c r="G161" i="1" s="1"/>
  <c r="G163" i="1" l="1"/>
  <c r="G164" i="1" s="1"/>
  <c r="G165" i="1" s="1"/>
  <c r="G166" i="1" l="1"/>
</calcChain>
</file>

<file path=xl/comments1.xml><?xml version="1.0" encoding="utf-8"?>
<comments xmlns="http://schemas.openxmlformats.org/spreadsheetml/2006/main">
  <authors>
    <author>KLM Projekt</author>
  </authors>
  <commentList>
    <comment ref="C56" authorId="0" shapeId="0">
      <text>
        <r>
          <rPr>
            <b/>
            <sz val="9"/>
            <color rgb="FF000000"/>
            <rFont val="Tahoma"/>
            <family val="2"/>
          </rPr>
          <t>KLM Projekt: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Kuusiku teel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KLM Projekt:</t>
        </r>
        <r>
          <rPr>
            <sz val="9"/>
            <color indexed="81"/>
            <rFont val="Tahoma"/>
            <family val="2"/>
          </rPr>
          <t xml:space="preserve">
Maanteel</t>
        </r>
      </text>
    </comment>
    <comment ref="F80" authorId="0" shapeId="0">
      <text>
        <r>
          <rPr>
            <b/>
            <sz val="9"/>
            <color rgb="FF000000"/>
            <rFont val="Tahoma"/>
            <family val="2"/>
          </rPr>
          <t>KLM Projekt: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märke 4 poste 2</t>
        </r>
      </text>
    </comment>
  </commentList>
</comments>
</file>

<file path=xl/sharedStrings.xml><?xml version="1.0" encoding="utf-8"?>
<sst xmlns="http://schemas.openxmlformats.org/spreadsheetml/2006/main" count="266" uniqueCount="128">
  <si>
    <t>TÖÖMAHULOEND
Teede osa
(Hinnapakkumuste loetelu)</t>
  </si>
  <si>
    <t>EELARVE</t>
  </si>
  <si>
    <t>KULUTUSED Nr.1: ÜLDISED</t>
  </si>
  <si>
    <t>Kõik summad EUR</t>
  </si>
  <si>
    <t>Spets nr</t>
  </si>
  <si>
    <t>Tööde kirjeldus</t>
  </si>
  <si>
    <t>Parameetrid</t>
  </si>
  <si>
    <t>Mõõtühik</t>
  </si>
  <si>
    <t>Maht</t>
  </si>
  <si>
    <t>Ühiku hind</t>
  </si>
  <si>
    <t>Summa</t>
  </si>
  <si>
    <t>Proovivõtt ja katsetamine</t>
  </si>
  <si>
    <t>kogusumma</t>
  </si>
  <si>
    <t>Infotahvlid</t>
  </si>
  <si>
    <t>Tööde mõõdistamine ja märkimistööd</t>
  </si>
  <si>
    <t>SUMMA KANTUD KOKKUVÕTTESSE</t>
  </si>
  <si>
    <t>KULUTUSED Nr. 2: EHITUSOBJEKTI ETTEVALMISTAMINE</t>
  </si>
  <si>
    <t>tk</t>
  </si>
  <si>
    <t>KULUTUSED Nr. 3: MULLATÖÖD</t>
  </si>
  <si>
    <t>a</t>
  </si>
  <si>
    <t>Kasvupinnase eemaldamine</t>
  </si>
  <si>
    <t>m³</t>
  </si>
  <si>
    <t>b</t>
  </si>
  <si>
    <t>c</t>
  </si>
  <si>
    <t>Ehituseks sobimatu pinnase kaevandamine</t>
  </si>
  <si>
    <t>h=20cm</t>
  </si>
  <si>
    <t>m²</t>
  </si>
  <si>
    <t>Mulde aluspinna planeerimine ja tihendamine</t>
  </si>
  <si>
    <t>KULUTUSED Nr. 4: KATEND</t>
  </si>
  <si>
    <t>Olemasoleva katendi freesimine (kõnniteed)</t>
  </si>
  <si>
    <t>h(kesk)=6cm</t>
  </si>
  <si>
    <t>h= 20 cm</t>
  </si>
  <si>
    <t>Tihe asfaltbetoon AC 8 surf 70/100 (kõnniteed)</t>
  </si>
  <si>
    <t>h = 5 cm</t>
  </si>
  <si>
    <t>Peenarde kindlustamine (segu nr 5)</t>
  </si>
  <si>
    <t xml:space="preserve"> h = 11 cm</t>
  </si>
  <si>
    <t>KULUTUSED Nr. 5: DRENAAŽ JA TRUUBID</t>
  </si>
  <si>
    <t>KULUTUSED Nr.7: LIIKLUSKORRALDUS- JA OHUTUSVAHENDID</t>
  </si>
  <si>
    <t>gr (0)</t>
  </si>
  <si>
    <t>Ajutine liikluskorraldus (s.h. infotahvlid ja liikluskorraldusprojekt)</t>
  </si>
  <si>
    <t>KULUTUSED Nr. 8: TEHNOVÕRGUD</t>
  </si>
  <si>
    <t>Artikli nr.</t>
  </si>
  <si>
    <t>Makseartikli nimetus</t>
  </si>
  <si>
    <t>Ühikhind</t>
  </si>
  <si>
    <t>Maksumus</t>
  </si>
  <si>
    <t>KULUTUSED Nr. 9: MAASTIKUKUJUNDUSTÖÖD</t>
  </si>
  <si>
    <t>90201
90204</t>
  </si>
  <si>
    <t>KOKKUVÕTE</t>
  </si>
  <si>
    <t>Kulutused nr. 3 MULLATÖÖD</t>
  </si>
  <si>
    <t>Kulutused nr. 4 KATEND</t>
  </si>
  <si>
    <t>Kulutused nr. 6 EHITISED</t>
  </si>
  <si>
    <t>Kulutused nr. 7 LIIKLUSKORRALDUS- JA OHUTUSVAHENDID</t>
  </si>
  <si>
    <t>Kulutused nr. 8 TEHNOVÕRGUD</t>
  </si>
  <si>
    <t>Kulutused nr. 9 MAASTIKUKUJUNDUSTÖÖD</t>
  </si>
  <si>
    <r>
      <t>LÕIK KOKKU</t>
    </r>
    <r>
      <rPr>
        <sz val="12"/>
        <rFont val="Times New Roman"/>
        <family val="1"/>
      </rPr>
      <t>: KANTUD KOGU SUMMASSE</t>
    </r>
  </si>
  <si>
    <t>ETTENÄGEMATA TÖÖD</t>
  </si>
  <si>
    <t>KOKKU</t>
  </si>
  <si>
    <t>KÄIBEMAKS</t>
  </si>
  <si>
    <t>KÕIK KOKKU</t>
  </si>
  <si>
    <t xml:space="preserve"> h(keskm) = 30 cm</t>
  </si>
  <si>
    <t>Muru kasvualuse rajamine (h=15cm) ja külv</t>
  </si>
  <si>
    <t>Raadamine ja juurimine</t>
  </si>
  <si>
    <t xml:space="preserve">Üksikpuude langetamine koos kändude juurimisega (freesimisega)  </t>
  </si>
  <si>
    <t>Teemaa-ala puhastamine</t>
  </si>
  <si>
    <t>Killustikalus fr 32/63+8/16 (sõiduteed)</t>
  </si>
  <si>
    <t>h(kesk)=5cm</t>
  </si>
  <si>
    <t>EI KASUTA</t>
  </si>
  <si>
    <t>Kulutused nr. 5 DRENAAŽ JA TRUUBID</t>
  </si>
  <si>
    <t>Kulutused nr. 2 EHITUSOBJEKTI ETTEVALMISTAMINE</t>
  </si>
  <si>
    <t>Kulutused nr. 1 ÜLDISED</t>
  </si>
  <si>
    <t xml:space="preserve">2x E, eelpuistega pindamine tardkivikillustikuga </t>
  </si>
  <si>
    <t>2/4 Ü,K; 4/8 Ü,K; 8/16 A</t>
  </si>
  <si>
    <t>Olemasoleva katendi freesimine-lammutamine (sõidutee)</t>
  </si>
  <si>
    <t>Ridakillustikalus fr 4/32, (kõnnitee taastamine)</t>
  </si>
  <si>
    <t>Killustikalus fr 32/63+16/32 (sõidutee taastamine)</t>
  </si>
  <si>
    <t>Liiklusmärgid koos posti ja vundamendiga</t>
  </si>
  <si>
    <t>Muldkeha ehitamine juurdeveetavast pinnasest (sõidutee)</t>
  </si>
  <si>
    <t>Kanalisatsioonitoru PVC De160 SN8</t>
  </si>
  <si>
    <t>Survekanalisatsioonitoru PE100 SDR17 De90</t>
  </si>
  <si>
    <t>Märkelint/-traat isevoolsele torule</t>
  </si>
  <si>
    <t>Märkelint/-traat survetorule</t>
  </si>
  <si>
    <t>Teleskoopiline kontrollkaev PE De200/160 kaas 40T</t>
  </si>
  <si>
    <t>Teleskoopiline kaev PE De400/315 kaas 40T</t>
  </si>
  <si>
    <t>Teleskoopiline kaev PE De560/500 kaas 40T</t>
  </si>
  <si>
    <t>Kanalisatsioonitorule PP liitmikud s.o siirdmikud, 
muhvid jne.</t>
  </si>
  <si>
    <t>El.keevisliitmikud PE-torudele s.h muhvid, üleminekud</t>
  </si>
  <si>
    <t>Reoveepumpla D1600, q=3,5 l/s , h=4,0m</t>
  </si>
  <si>
    <t>Äärikutega siiber DN80+ spindlipikendus+kape</t>
  </si>
  <si>
    <t>Äärikutega siiber DN150+ spindlipikendus+kape</t>
  </si>
  <si>
    <t>Veetorustik</t>
  </si>
  <si>
    <t>Veetoru PE100 SDR11 De32x3.0 PN16</t>
  </si>
  <si>
    <t>Veetoru PE100 SDR17 De63x3.8 PN10</t>
  </si>
  <si>
    <t>Märkelint/-traat veetorule</t>
  </si>
  <si>
    <t>Elektrikeevis sadul De63x32 PN16</t>
  </si>
  <si>
    <t>Maakraan DN25 PE De32 otstega koos spindlipikenduse ja kapega 25T</t>
  </si>
  <si>
    <t>Äärikutega siiber DN50+ spindlipikendus+kape</t>
  </si>
  <si>
    <t>Äärikutega kolmik DN150x100x150</t>
  </si>
  <si>
    <t>Äärikute siirdmik DN100-50</t>
  </si>
  <si>
    <t>PE kaelus De63 äärikuga DN50</t>
  </si>
  <si>
    <t>Materjalid, mis pole eespool loetletud, kuid               on vajalikud   projektlahenduse väljaehitamiseks</t>
  </si>
  <si>
    <t>Veemõõdukaev D1200 +veemõõtja sõlmega</t>
  </si>
  <si>
    <t>ÜLDTÖÖD</t>
  </si>
  <si>
    <t>Tööde läbiviimiseks vajalike seadmete ja materjalide ehitusplatsile toomine, hooldus ja äraviimine pärast tööde lõpetamist.</t>
  </si>
  <si>
    <t>Torustiku rajamiseks vajaliku trassikoridori ettevalmistamine (võsa, puude, põõsaste, mullavallide, tõkete, aedade jms eemaldamine)</t>
  </si>
  <si>
    <t>Projekteeritud torustike asukoha mahamärkimine</t>
  </si>
  <si>
    <t xml:space="preserve">Survetorustike läbipesu ja katsetamine </t>
  </si>
  <si>
    <t>Isevoolsete torustike survepesu ja videouuring</t>
  </si>
  <si>
    <t>Ehitatud torustike teostusmõõdistus</t>
  </si>
  <si>
    <t>Lõpetustööd</t>
  </si>
  <si>
    <t>Ehitustööd, mis pole eespool loetletu, kuid on vajalikud projekti lahenduse järgi</t>
  </si>
  <si>
    <t>PEAMISED KAEVETÖÖMAHUD</t>
  </si>
  <si>
    <t>1 toru kaevikus (KS-1)</t>
  </si>
  <si>
    <t>2 toru kaevikus (V-1+K-1; V-1+KS-1)</t>
  </si>
  <si>
    <t>toru paigaldus kinnisel meetodil (V-1, KS-1)</t>
  </si>
  <si>
    <t>Välja kaevatava pinnase maht kokku</t>
  </si>
  <si>
    <t>Kanalisatsioonitorustik</t>
  </si>
  <si>
    <t>jm</t>
  </si>
  <si>
    <t>obj</t>
  </si>
  <si>
    <t>m3</t>
  </si>
  <si>
    <t>näit. PipeLife</t>
  </si>
  <si>
    <t xml:space="preserve"> </t>
  </si>
  <si>
    <t>näit.Fertil OÜ</t>
  </si>
  <si>
    <t>Siit allapoole: sisaldub juba materjalide hinnas</t>
  </si>
  <si>
    <t>Paekillustik 4-32 (või 0-32)</t>
  </si>
  <si>
    <t>Dreenkiht (paekillustik 4-32 (või 0-32), kõnnitee taastamine)</t>
  </si>
  <si>
    <t>Dreenkiht (paekillustik 4-32 (või 0-32), sõidutee)</t>
  </si>
  <si>
    <t>Seguris valmistatud mustkillustikust alus MUK (asfaltbetooni freespuru)</t>
  </si>
  <si>
    <t>h=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</si>
</sst>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\ _k_r_-;\-* #,##0\ _k_r_-;_-* &quot;-&quot;\ _k_r_-;_-@_-"/>
    <numFmt numFmtId="166" formatCode="_-* #,##0.0\ _k_r_-;\-* #,##0.0\ _k_r_-;_-* &quot;-&quot;\ _k_r_-;_-@_-"/>
    <numFmt numFmtId="167" formatCode="#,##0.0"/>
    <numFmt numFmtId="168" formatCode="_-* #,##0.00\ _k_r_-;\-* #,##0.00\ _k_r_-;_-* &quot;-&quot;\ _k_r_-;_-@_-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26"/>
      <name val="Times New Roman"/>
      <family val="1"/>
    </font>
    <font>
      <sz val="7"/>
      <name val="Times New Roman"/>
      <family val="1"/>
      <charset val="186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7"/>
      <color rgb="FFFF0000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b/>
      <sz val="7"/>
      <color rgb="FFFF0000"/>
      <name val="Times New Roman"/>
      <family val="1"/>
      <charset val="186"/>
    </font>
    <font>
      <b/>
      <sz val="7"/>
      <name val="Times New Roman"/>
      <family val="1"/>
    </font>
    <font>
      <sz val="11"/>
      <color rgb="FF00000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Arial"/>
      <family val="2"/>
    </font>
    <font>
      <sz val="7"/>
      <name val="Arial"/>
      <family val="2"/>
    </font>
    <font>
      <sz val="8"/>
      <name val="Calibri"/>
      <family val="2"/>
      <charset val="186"/>
      <scheme val="minor"/>
    </font>
    <font>
      <i/>
      <sz val="10"/>
      <name val="Times New Roman"/>
      <family val="1"/>
    </font>
    <font>
      <sz val="10"/>
      <color theme="1"/>
      <name val="Times New Roman"/>
      <family val="1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u/>
      <sz val="10"/>
      <name val="Times New Roman"/>
      <family val="1"/>
    </font>
    <font>
      <sz val="10"/>
      <color indexed="10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1" fillId="0" borderId="0"/>
  </cellStyleXfs>
  <cellXfs count="210">
    <xf numFmtId="0" fontId="0" fillId="0" borderId="0" xfId="0"/>
    <xf numFmtId="0" fontId="4" fillId="0" borderId="0" xfId="3" applyFont="1" applyAlignment="1">
      <alignment horizontal="left"/>
    </xf>
    <xf numFmtId="0" fontId="5" fillId="0" borderId="0" xfId="3" applyFont="1"/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5" fontId="5" fillId="0" borderId="0" xfId="1" applyNumberFormat="1" applyFont="1" applyFill="1" applyBorder="1" applyAlignment="1">
      <alignment vertical="center"/>
    </xf>
    <xf numFmtId="0" fontId="8" fillId="0" borderId="0" xfId="3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3" fontId="5" fillId="0" borderId="0" xfId="3" applyNumberFormat="1" applyFont="1" applyAlignment="1">
      <alignment vertical="center"/>
    </xf>
    <xf numFmtId="3" fontId="4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left"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3" fontId="13" fillId="0" borderId="0" xfId="3" applyNumberFormat="1" applyFont="1" applyAlignment="1">
      <alignment horizontal="left" vertical="center"/>
    </xf>
    <xf numFmtId="0" fontId="15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165" fontId="15" fillId="0" borderId="5" xfId="1" applyNumberFormat="1" applyFont="1" applyFill="1" applyBorder="1" applyAlignment="1">
      <alignment horizontal="center" vertical="center" wrapText="1"/>
    </xf>
    <xf numFmtId="3" fontId="15" fillId="0" borderId="5" xfId="3" applyNumberFormat="1" applyFont="1" applyBorder="1" applyAlignment="1">
      <alignment horizontal="center" vertical="center" wrapText="1"/>
    </xf>
    <xf numFmtId="3" fontId="10" fillId="0" borderId="0" xfId="3" applyNumberFormat="1" applyFont="1" applyAlignment="1">
      <alignment horizontal="left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165" fontId="14" fillId="0" borderId="7" xfId="1" applyNumberFormat="1" applyFont="1" applyFill="1" applyBorder="1" applyAlignment="1">
      <alignment horizontal="center" vertical="center" wrapText="1"/>
    </xf>
    <xf numFmtId="3" fontId="14" fillId="0" borderId="7" xfId="3" applyNumberFormat="1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left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8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right" vertical="center"/>
    </xf>
    <xf numFmtId="3" fontId="5" fillId="0" borderId="8" xfId="3" applyNumberFormat="1" applyFont="1" applyBorder="1" applyAlignment="1">
      <alignment horizontal="right" vertical="center"/>
    </xf>
    <xf numFmtId="0" fontId="17" fillId="0" borderId="0" xfId="3" applyFont="1"/>
    <xf numFmtId="3" fontId="5" fillId="0" borderId="6" xfId="3" applyNumberFormat="1" applyFont="1" applyBorder="1" applyAlignment="1">
      <alignment horizontal="right" vertical="center"/>
    </xf>
    <xf numFmtId="0" fontId="5" fillId="0" borderId="9" xfId="3" applyFont="1" applyBorder="1" applyAlignment="1">
      <alignment vertical="center" wrapText="1"/>
    </xf>
    <xf numFmtId="0" fontId="5" fillId="0" borderId="10" xfId="3" applyFont="1" applyBorder="1" applyAlignment="1">
      <alignment vertical="center" wrapText="1"/>
    </xf>
    <xf numFmtId="0" fontId="8" fillId="0" borderId="10" xfId="3" applyFont="1" applyBorder="1" applyAlignment="1">
      <alignment vertical="center" wrapText="1"/>
    </xf>
    <xf numFmtId="3" fontId="8" fillId="0" borderId="11" xfId="3" applyNumberFormat="1" applyFont="1" applyBorder="1" applyAlignment="1">
      <alignment horizontal="right" vertical="center"/>
    </xf>
    <xf numFmtId="3" fontId="8" fillId="0" borderId="12" xfId="3" applyNumberFormat="1" applyFont="1" applyBorder="1" applyAlignment="1">
      <alignment vertical="center" wrapText="1"/>
    </xf>
    <xf numFmtId="0" fontId="17" fillId="0" borderId="0" xfId="3" applyFont="1" applyAlignment="1">
      <alignment horizontal="left"/>
    </xf>
    <xf numFmtId="0" fontId="5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3" fontId="8" fillId="0" borderId="0" xfId="3" applyNumberFormat="1" applyFont="1" applyAlignment="1">
      <alignment vertical="center" wrapText="1"/>
    </xf>
    <xf numFmtId="0" fontId="14" fillId="0" borderId="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3" fontId="14" fillId="0" borderId="7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8" xfId="3" applyFont="1" applyBorder="1" applyAlignment="1">
      <alignment vertical="center" wrapText="1"/>
    </xf>
    <xf numFmtId="165" fontId="5" fillId="0" borderId="13" xfId="4" applyFont="1" applyFill="1" applyBorder="1" applyAlignment="1">
      <alignment horizontal="right" vertical="center" wrapText="1"/>
    </xf>
    <xf numFmtId="166" fontId="5" fillId="0" borderId="13" xfId="4" applyNumberFormat="1" applyFont="1" applyFill="1" applyBorder="1" applyAlignment="1">
      <alignment horizontal="right" vertical="center" wrapText="1"/>
    </xf>
    <xf numFmtId="165" fontId="5" fillId="0" borderId="8" xfId="4" applyFont="1" applyFill="1" applyBorder="1" applyAlignment="1">
      <alignment horizontal="right" vertical="center" wrapText="1"/>
    </xf>
    <xf numFmtId="166" fontId="5" fillId="0" borderId="8" xfId="4" applyNumberFormat="1" applyFont="1" applyFill="1" applyBorder="1" applyAlignment="1">
      <alignment horizontal="right" vertical="center" wrapText="1"/>
    </xf>
    <xf numFmtId="4" fontId="4" fillId="0" borderId="0" xfId="3" applyNumberFormat="1" applyFont="1" applyAlignment="1">
      <alignment horizontal="left" vertical="center"/>
    </xf>
    <xf numFmtId="0" fontId="5" fillId="0" borderId="14" xfId="3" applyFont="1" applyBorder="1" applyAlignment="1">
      <alignment horizontal="center" vertical="center" wrapText="1"/>
    </xf>
    <xf numFmtId="0" fontId="5" fillId="0" borderId="14" xfId="3" applyFont="1" applyBorder="1" applyAlignment="1">
      <alignment vertical="center" wrapText="1"/>
    </xf>
    <xf numFmtId="165" fontId="5" fillId="0" borderId="14" xfId="4" applyFont="1" applyFill="1" applyBorder="1" applyAlignment="1">
      <alignment horizontal="right" vertical="center" wrapText="1"/>
    </xf>
    <xf numFmtId="166" fontId="5" fillId="0" borderId="14" xfId="4" applyNumberFormat="1" applyFont="1" applyFill="1" applyBorder="1" applyAlignment="1">
      <alignment horizontal="right" vertical="center" wrapText="1"/>
    </xf>
    <xf numFmtId="3" fontId="18" fillId="0" borderId="0" xfId="3" applyNumberFormat="1" applyFont="1" applyAlignment="1">
      <alignment vertical="center" wrapText="1"/>
    </xf>
    <xf numFmtId="3" fontId="19" fillId="0" borderId="0" xfId="3" applyNumberFormat="1" applyFont="1" applyAlignment="1">
      <alignment horizontal="left" vertical="center" wrapText="1"/>
    </xf>
    <xf numFmtId="0" fontId="16" fillId="0" borderId="0" xfId="3" applyFont="1"/>
    <xf numFmtId="3" fontId="20" fillId="0" borderId="0" xfId="3" applyNumberFormat="1" applyFont="1" applyAlignment="1">
      <alignment horizontal="left" vertical="center"/>
    </xf>
    <xf numFmtId="0" fontId="16" fillId="0" borderId="0" xfId="3" applyFont="1" applyAlignment="1">
      <alignment vertical="center"/>
    </xf>
    <xf numFmtId="166" fontId="5" fillId="0" borderId="6" xfId="4" applyNumberFormat="1" applyFont="1" applyFill="1" applyBorder="1" applyAlignment="1">
      <alignment horizontal="right" vertical="center" wrapText="1"/>
    </xf>
    <xf numFmtId="166" fontId="5" fillId="0" borderId="7" xfId="4" applyNumberFormat="1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left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8" xfId="3" applyFont="1" applyBorder="1" applyAlignment="1" applyProtection="1">
      <alignment horizontal="center" vertical="center" wrapText="1"/>
      <protection hidden="1"/>
    </xf>
    <xf numFmtId="166" fontId="5" fillId="0" borderId="16" xfId="3" applyNumberFormat="1" applyFont="1" applyBorder="1" applyAlignment="1">
      <alignment horizontal="right" vertical="center" wrapText="1"/>
    </xf>
    <xf numFmtId="0" fontId="5" fillId="0" borderId="8" xfId="3" applyFont="1" applyBorder="1" applyAlignment="1" applyProtection="1">
      <alignment vertical="center" wrapText="1"/>
      <protection hidden="1"/>
    </xf>
    <xf numFmtId="0" fontId="5" fillId="0" borderId="8" xfId="5" applyFont="1" applyBorder="1" applyAlignment="1">
      <alignment horizontal="center" vertical="center" wrapText="1"/>
    </xf>
    <xf numFmtId="0" fontId="5" fillId="0" borderId="0" xfId="5" applyFont="1"/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0" fontId="5" fillId="0" borderId="16" xfId="3" applyFont="1" applyBorder="1" applyAlignment="1">
      <alignment vertical="center" wrapText="1"/>
    </xf>
    <xf numFmtId="165" fontId="5" fillId="0" borderId="6" xfId="4" applyFont="1" applyFill="1" applyBorder="1" applyAlignment="1">
      <alignment horizontal="right" vertical="center" wrapText="1"/>
    </xf>
    <xf numFmtId="0" fontId="22" fillId="0" borderId="5" xfId="3" applyFont="1" applyBorder="1" applyAlignment="1">
      <alignment horizontal="center" vertical="center" wrapText="1"/>
    </xf>
    <xf numFmtId="3" fontId="22" fillId="0" borderId="5" xfId="3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3" fontId="5" fillId="0" borderId="17" xfId="1" applyNumberFormat="1" applyFont="1" applyFill="1" applyBorder="1" applyAlignment="1">
      <alignment horizontal="right" vertical="center"/>
    </xf>
    <xf numFmtId="4" fontId="5" fillId="0" borderId="17" xfId="3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0" fontId="11" fillId="0" borderId="3" xfId="3" applyFont="1" applyBorder="1" applyAlignment="1">
      <alignment horizontal="left" vertical="center"/>
    </xf>
    <xf numFmtId="0" fontId="11" fillId="0" borderId="3" xfId="3" applyFont="1" applyBorder="1" applyAlignment="1">
      <alignment horizontal="left" vertical="center" wrapText="1"/>
    </xf>
    <xf numFmtId="0" fontId="11" fillId="0" borderId="3" xfId="3" applyFont="1" applyBorder="1" applyAlignment="1">
      <alignment horizontal="center" vertical="center" wrapText="1"/>
    </xf>
    <xf numFmtId="165" fontId="11" fillId="0" borderId="3" xfId="1" applyNumberFormat="1" applyFont="1" applyFill="1" applyBorder="1" applyAlignment="1">
      <alignment horizontal="left" vertical="center" wrapText="1"/>
    </xf>
    <xf numFmtId="0" fontId="17" fillId="0" borderId="20" xfId="3" applyFont="1" applyBorder="1" applyAlignment="1">
      <alignment vertical="center"/>
    </xf>
    <xf numFmtId="0" fontId="17" fillId="0" borderId="22" xfId="3" applyFont="1" applyBorder="1" applyAlignment="1">
      <alignment vertical="center" wrapText="1"/>
    </xf>
    <xf numFmtId="0" fontId="17" fillId="0" borderId="22" xfId="3" applyFont="1" applyBorder="1" applyAlignment="1">
      <alignment horizontal="center" vertical="center" wrapText="1"/>
    </xf>
    <xf numFmtId="165" fontId="17" fillId="0" borderId="5" xfId="1" applyNumberFormat="1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0" fontId="11" fillId="0" borderId="19" xfId="3" applyFont="1" applyBorder="1" applyAlignment="1">
      <alignment vertical="center"/>
    </xf>
    <xf numFmtId="0" fontId="11" fillId="0" borderId="23" xfId="3" applyFont="1" applyBorder="1" applyAlignment="1">
      <alignment vertical="center" wrapText="1"/>
    </xf>
    <xf numFmtId="0" fontId="11" fillId="0" borderId="23" xfId="3" applyFont="1" applyBorder="1" applyAlignment="1">
      <alignment horizontal="center" vertical="center" wrapText="1"/>
    </xf>
    <xf numFmtId="165" fontId="11" fillId="0" borderId="13" xfId="1" applyNumberFormat="1" applyFont="1" applyFill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8" fillId="2" borderId="0" xfId="3" applyNumberFormat="1" applyFont="1" applyFill="1" applyAlignment="1">
      <alignment horizontal="right" vertical="center"/>
    </xf>
    <xf numFmtId="167" fontId="2" fillId="2" borderId="0" xfId="3" applyNumberFormat="1" applyFill="1" applyAlignment="1">
      <alignment horizontal="right" vertical="center"/>
    </xf>
    <xf numFmtId="0" fontId="17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9" fontId="9" fillId="0" borderId="8" xfId="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9" fontId="9" fillId="0" borderId="15" xfId="2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165" fontId="14" fillId="0" borderId="5" xfId="1" applyNumberFormat="1" applyFont="1" applyFill="1" applyBorder="1" applyAlignment="1">
      <alignment horizontal="center" vertical="center" wrapText="1"/>
    </xf>
    <xf numFmtId="3" fontId="14" fillId="0" borderId="5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vertical="center" wrapText="1"/>
    </xf>
    <xf numFmtId="0" fontId="14" fillId="0" borderId="17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right" vertical="center" wrapText="1"/>
    </xf>
    <xf numFmtId="0" fontId="5" fillId="0" borderId="21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3" fontId="8" fillId="0" borderId="16" xfId="3" applyNumberFormat="1" applyFont="1" applyBorder="1" applyAlignment="1">
      <alignment horizontal="right" vertical="center"/>
    </xf>
    <xf numFmtId="0" fontId="5" fillId="0" borderId="6" xfId="5" applyFont="1" applyBorder="1" applyAlignment="1">
      <alignment horizontal="center" vertical="center" wrapText="1"/>
    </xf>
    <xf numFmtId="0" fontId="5" fillId="0" borderId="6" xfId="5" applyFont="1" applyBorder="1" applyAlignment="1">
      <alignment vertical="center" wrapText="1"/>
    </xf>
    <xf numFmtId="0" fontId="26" fillId="0" borderId="8" xfId="3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1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3" fontId="14" fillId="0" borderId="15" xfId="3" applyNumberFormat="1" applyFont="1" applyBorder="1" applyAlignment="1">
      <alignment horizontal="center" vertical="center" wrapText="1"/>
    </xf>
    <xf numFmtId="165" fontId="14" fillId="0" borderId="15" xfId="1" applyNumberFormat="1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5" applyFont="1" applyBorder="1" applyAlignment="1">
      <alignment horizontal="center" vertical="center" wrapText="1"/>
    </xf>
    <xf numFmtId="166" fontId="5" fillId="0" borderId="4" xfId="4" applyNumberFormat="1" applyFont="1" applyFill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34" fillId="0" borderId="8" xfId="0" applyFont="1" applyBorder="1" applyAlignment="1">
      <alignment vertical="center"/>
    </xf>
    <xf numFmtId="0" fontId="34" fillId="0" borderId="8" xfId="0" applyFont="1" applyBorder="1" applyAlignment="1">
      <alignment vertical="center" wrapText="1"/>
    </xf>
    <xf numFmtId="0" fontId="34" fillId="0" borderId="26" xfId="0" applyFont="1" applyBorder="1" applyAlignment="1">
      <alignment vertical="center"/>
    </xf>
    <xf numFmtId="0" fontId="34" fillId="0" borderId="24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0" fontId="34" fillId="0" borderId="24" xfId="0" applyFont="1" applyBorder="1"/>
    <xf numFmtId="0" fontId="34" fillId="0" borderId="25" xfId="0" applyFont="1" applyBorder="1"/>
    <xf numFmtId="0" fontId="34" fillId="0" borderId="8" xfId="0" applyFont="1" applyBorder="1"/>
    <xf numFmtId="0" fontId="34" fillId="0" borderId="26" xfId="0" applyFont="1" applyBorder="1"/>
    <xf numFmtId="0" fontId="34" fillId="0" borderId="29" xfId="0" applyFont="1" applyBorder="1"/>
    <xf numFmtId="168" fontId="5" fillId="0" borderId="8" xfId="4" applyNumberFormat="1" applyFont="1" applyFill="1" applyBorder="1" applyAlignment="1">
      <alignment horizontal="right" vertical="center" wrapText="1"/>
    </xf>
    <xf numFmtId="168" fontId="5" fillId="0" borderId="13" xfId="4" applyNumberFormat="1" applyFont="1" applyFill="1" applyBorder="1" applyAlignment="1">
      <alignment horizontal="right" vertical="center" wrapText="1"/>
    </xf>
    <xf numFmtId="4" fontId="8" fillId="0" borderId="12" xfId="3" applyNumberFormat="1" applyFont="1" applyBorder="1" applyAlignment="1">
      <alignment vertical="center" wrapText="1"/>
    </xf>
    <xf numFmtId="4" fontId="8" fillId="0" borderId="15" xfId="3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5" fillId="0" borderId="17" xfId="3" applyNumberFormat="1" applyFont="1" applyBorder="1" applyAlignment="1">
      <alignment vertical="center"/>
    </xf>
    <xf numFmtId="4" fontId="8" fillId="2" borderId="20" xfId="3" applyNumberFormat="1" applyFont="1" applyFill="1" applyBorder="1" applyAlignment="1">
      <alignment horizontal="right" vertical="center"/>
    </xf>
    <xf numFmtId="4" fontId="8" fillId="2" borderId="5" xfId="3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/>
    </xf>
    <xf numFmtId="0" fontId="33" fillId="0" borderId="30" xfId="0" applyFont="1" applyBorder="1"/>
    <xf numFmtId="0" fontId="34" fillId="0" borderId="25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3" fontId="20" fillId="0" borderId="0" xfId="3" applyNumberFormat="1" applyFont="1" applyAlignment="1">
      <alignment horizontal="left" vertical="center" wrapText="1"/>
    </xf>
    <xf numFmtId="3" fontId="35" fillId="0" borderId="0" xfId="3" applyNumberFormat="1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22" fillId="0" borderId="19" xfId="3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4" fontId="8" fillId="2" borderId="20" xfId="3" applyNumberFormat="1" applyFont="1" applyFill="1" applyBorder="1" applyAlignment="1">
      <alignment horizontal="right" vertical="center"/>
    </xf>
    <xf numFmtId="4" fontId="2" fillId="2" borderId="5" xfId="3" applyNumberFormat="1" applyFill="1" applyBorder="1" applyAlignment="1">
      <alignment horizontal="right" vertical="center"/>
    </xf>
    <xf numFmtId="0" fontId="12" fillId="2" borderId="2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4" fillId="2" borderId="21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5" xfId="3" applyNumberFormat="1" applyFont="1" applyFill="1" applyBorder="1" applyAlignment="1">
      <alignment horizontal="right" vertical="center"/>
    </xf>
    <xf numFmtId="4" fontId="8" fillId="2" borderId="8" xfId="3" applyNumberFormat="1" applyFont="1" applyFill="1" applyBorder="1" applyAlignment="1">
      <alignment horizontal="right" vertical="center"/>
    </xf>
    <xf numFmtId="4" fontId="2" fillId="2" borderId="8" xfId="3" applyNumberForma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horizontal="right" vertical="center"/>
    </xf>
  </cellXfs>
  <cellStyles count="6">
    <cellStyle name="Comma [0]" xfId="1" builtinId="6"/>
    <cellStyle name="Koma [0] 2 2" xfId="4"/>
    <cellStyle name="Normaallaad 3 2" xfId="3"/>
    <cellStyle name="Normaallaad 3 3" xfId="5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tabSelected="1" topLeftCell="A184" zoomScale="115" zoomScaleNormal="115" workbookViewId="0">
      <selection activeCell="I3" sqref="I3"/>
    </sheetView>
  </sheetViews>
  <sheetFormatPr defaultColWidth="9.140625" defaultRowHeight="12.75" x14ac:dyDescent="0.2"/>
  <cols>
    <col min="1" max="1" width="7.28515625" style="4" customWidth="1"/>
    <col min="2" max="2" width="2.42578125" style="4" customWidth="1"/>
    <col min="3" max="3" width="53.85546875" style="4" customWidth="1"/>
    <col min="4" max="4" width="12.42578125" style="5" customWidth="1"/>
    <col min="5" max="5" width="10.140625" style="4" bestFit="1" customWidth="1"/>
    <col min="6" max="6" width="7.42578125" style="6" bestFit="1" customWidth="1"/>
    <col min="7" max="7" width="10.140625" style="2" bestFit="1" customWidth="1"/>
    <col min="8" max="8" width="11" style="2" customWidth="1"/>
    <col min="9" max="9" width="26.140625" style="1" bestFit="1" customWidth="1"/>
    <col min="10" max="10" width="11.140625" style="3" customWidth="1"/>
    <col min="11" max="11" width="5.28515625" style="2" bestFit="1" customWidth="1"/>
    <col min="12" max="16384" width="9.140625" style="2"/>
  </cols>
  <sheetData>
    <row r="1" spans="1:9" ht="102.75" customHeight="1" x14ac:dyDescent="0.2">
      <c r="A1" s="191" t="s">
        <v>0</v>
      </c>
      <c r="B1" s="191"/>
      <c r="C1" s="191"/>
      <c r="D1" s="191"/>
      <c r="E1" s="191"/>
      <c r="F1" s="191"/>
      <c r="G1" s="191"/>
      <c r="H1" s="191"/>
    </row>
    <row r="2" spans="1:9" ht="12.75" customHeight="1" x14ac:dyDescent="0.2"/>
    <row r="3" spans="1:9" ht="150.75" customHeight="1" thickBot="1" x14ac:dyDescent="0.25">
      <c r="A3" s="192"/>
      <c r="B3" s="192"/>
      <c r="C3" s="192"/>
      <c r="D3" s="192"/>
      <c r="E3" s="192"/>
      <c r="F3" s="192"/>
      <c r="G3" s="192"/>
      <c r="H3" s="192"/>
    </row>
    <row r="4" spans="1:9" ht="12.75" customHeight="1" thickBot="1" x14ac:dyDescent="0.25">
      <c r="A4" s="7"/>
      <c r="B4" s="7"/>
      <c r="C4" s="7"/>
      <c r="D4" s="7"/>
      <c r="E4" s="7"/>
      <c r="F4" s="8"/>
      <c r="G4" s="193" t="s">
        <v>1</v>
      </c>
      <c r="H4" s="194"/>
      <c r="I4" s="9"/>
    </row>
    <row r="5" spans="1:9" ht="12.75" customHeight="1" x14ac:dyDescent="0.2">
      <c r="A5" s="10"/>
      <c r="B5" s="10"/>
      <c r="C5" s="10"/>
      <c r="D5" s="10"/>
      <c r="E5" s="10"/>
      <c r="F5" s="11"/>
      <c r="G5" s="10"/>
      <c r="H5" s="10"/>
      <c r="I5" s="9"/>
    </row>
    <row r="6" spans="1:9" ht="12.75" customHeight="1" x14ac:dyDescent="0.2">
      <c r="A6" s="10"/>
      <c r="B6" s="10"/>
      <c r="C6" s="10"/>
      <c r="D6" s="10"/>
      <c r="E6" s="10"/>
      <c r="F6" s="11"/>
      <c r="G6" s="10"/>
      <c r="H6" s="10"/>
      <c r="I6" s="9"/>
    </row>
    <row r="7" spans="1:9" ht="12.75" customHeight="1" x14ac:dyDescent="0.2">
      <c r="G7" s="4"/>
      <c r="H7" s="12"/>
      <c r="I7" s="13"/>
    </row>
    <row r="8" spans="1:9" ht="12.75" customHeight="1" x14ac:dyDescent="0.2">
      <c r="C8" s="10"/>
      <c r="D8" s="10"/>
      <c r="E8" s="10"/>
      <c r="F8" s="11"/>
      <c r="G8" s="10"/>
      <c r="H8" s="14"/>
      <c r="I8" s="15"/>
    </row>
    <row r="9" spans="1:9" ht="15.75" x14ac:dyDescent="0.2">
      <c r="A9" s="16" t="s">
        <v>2</v>
      </c>
      <c r="B9" s="16"/>
      <c r="C9" s="16"/>
      <c r="D9" s="17"/>
      <c r="E9" s="16"/>
      <c r="F9" s="18"/>
      <c r="G9" s="190" t="s">
        <v>1</v>
      </c>
      <c r="H9" s="190"/>
      <c r="I9" s="19"/>
    </row>
    <row r="10" spans="1:9" x14ac:dyDescent="0.2">
      <c r="G10" s="195" t="s">
        <v>3</v>
      </c>
      <c r="H10" s="195"/>
      <c r="I10" s="19"/>
    </row>
    <row r="11" spans="1:9" ht="20.25" customHeight="1" x14ac:dyDescent="0.2">
      <c r="A11" s="20" t="s">
        <v>4</v>
      </c>
      <c r="B11" s="21"/>
      <c r="C11" s="21" t="s">
        <v>5</v>
      </c>
      <c r="D11" s="21" t="s">
        <v>6</v>
      </c>
      <c r="E11" s="21" t="s">
        <v>7</v>
      </c>
      <c r="F11" s="22" t="s">
        <v>8</v>
      </c>
      <c r="G11" s="21" t="s">
        <v>9</v>
      </c>
      <c r="H11" s="23" t="s">
        <v>10</v>
      </c>
      <c r="I11" s="24"/>
    </row>
    <row r="12" spans="1:9" ht="12.75" customHeight="1" thickBot="1" x14ac:dyDescent="0.25">
      <c r="A12" s="25">
        <v>1</v>
      </c>
      <c r="B12" s="26"/>
      <c r="C12" s="26">
        <v>2</v>
      </c>
      <c r="D12" s="26">
        <v>3</v>
      </c>
      <c r="E12" s="26">
        <v>4</v>
      </c>
      <c r="F12" s="27">
        <v>5</v>
      </c>
      <c r="G12" s="26">
        <v>6</v>
      </c>
      <c r="H12" s="28">
        <v>7</v>
      </c>
      <c r="I12" s="29"/>
    </row>
    <row r="13" spans="1:9" ht="13.5" thickTop="1" x14ac:dyDescent="0.2">
      <c r="A13" s="30">
        <v>10201</v>
      </c>
      <c r="B13" s="30"/>
      <c r="C13" s="31" t="s">
        <v>11</v>
      </c>
      <c r="D13" s="32"/>
      <c r="E13" s="33" t="s">
        <v>12</v>
      </c>
      <c r="F13" s="34"/>
      <c r="G13" s="35"/>
      <c r="H13" s="175"/>
      <c r="I13" s="13"/>
    </row>
    <row r="14" spans="1:9" x14ac:dyDescent="0.2">
      <c r="A14" s="30">
        <v>10203</v>
      </c>
      <c r="B14" s="30"/>
      <c r="C14" s="31" t="s">
        <v>13</v>
      </c>
      <c r="D14" s="32"/>
      <c r="E14" s="33" t="s">
        <v>12</v>
      </c>
      <c r="F14" s="34"/>
      <c r="G14" s="35"/>
      <c r="H14" s="175"/>
      <c r="I14" s="13"/>
    </row>
    <row r="15" spans="1:9" x14ac:dyDescent="0.2">
      <c r="A15" s="30">
        <v>10211</v>
      </c>
      <c r="B15" s="30"/>
      <c r="C15" s="31" t="s">
        <v>14</v>
      </c>
      <c r="D15" s="32"/>
      <c r="E15" s="33" t="s">
        <v>12</v>
      </c>
      <c r="F15" s="34"/>
      <c r="G15" s="35"/>
      <c r="H15" s="175"/>
      <c r="I15" s="13"/>
    </row>
    <row r="16" spans="1:9" ht="13.5" thickBot="1" x14ac:dyDescent="0.25">
      <c r="A16" s="30"/>
      <c r="B16" s="30"/>
      <c r="C16" s="31"/>
      <c r="D16" s="32"/>
      <c r="E16" s="33"/>
      <c r="F16" s="34"/>
      <c r="G16" s="37"/>
      <c r="H16" s="55"/>
      <c r="I16" s="13"/>
    </row>
    <row r="17" spans="1:10" s="36" customFormat="1" ht="15.75" customHeight="1" thickTop="1" x14ac:dyDescent="0.25">
      <c r="A17" s="38"/>
      <c r="B17" s="39"/>
      <c r="C17" s="40"/>
      <c r="D17" s="40"/>
      <c r="E17" s="40"/>
      <c r="F17" s="40"/>
      <c r="G17" s="41" t="s">
        <v>15</v>
      </c>
      <c r="H17" s="177">
        <f>SUM(H13:H16)</f>
        <v>0</v>
      </c>
      <c r="I17" s="43"/>
    </row>
    <row r="18" spans="1:10" x14ac:dyDescent="0.2">
      <c r="A18" s="44"/>
      <c r="B18" s="44"/>
      <c r="C18" s="45"/>
      <c r="D18" s="7"/>
      <c r="E18" s="45"/>
      <c r="F18" s="45"/>
      <c r="G18" s="46"/>
      <c r="H18" s="46"/>
      <c r="I18" s="24"/>
    </row>
    <row r="19" spans="1:10" x14ac:dyDescent="0.2">
      <c r="A19" s="44"/>
      <c r="B19" s="44"/>
      <c r="C19" s="45"/>
      <c r="D19" s="7"/>
      <c r="E19" s="45"/>
      <c r="F19" s="45"/>
      <c r="G19" s="46"/>
      <c r="H19" s="46"/>
      <c r="I19" s="24"/>
    </row>
    <row r="20" spans="1:10" ht="15.75" x14ac:dyDescent="0.2">
      <c r="A20" s="16" t="s">
        <v>16</v>
      </c>
      <c r="B20" s="16"/>
      <c r="C20" s="16"/>
      <c r="D20" s="17"/>
      <c r="E20" s="16"/>
      <c r="F20" s="18"/>
      <c r="G20" s="190" t="s">
        <v>1</v>
      </c>
      <c r="H20" s="190"/>
      <c r="I20" s="19"/>
    </row>
    <row r="21" spans="1:10" x14ac:dyDescent="0.2">
      <c r="G21" s="195" t="s">
        <v>3</v>
      </c>
      <c r="H21" s="195"/>
      <c r="I21" s="19"/>
    </row>
    <row r="22" spans="1:10" x14ac:dyDescent="0.2">
      <c r="A22" s="20" t="s">
        <v>4</v>
      </c>
      <c r="B22" s="21"/>
      <c r="C22" s="21" t="s">
        <v>5</v>
      </c>
      <c r="D22" s="21" t="s">
        <v>6</v>
      </c>
      <c r="E22" s="21" t="s">
        <v>7</v>
      </c>
      <c r="F22" s="22" t="s">
        <v>8</v>
      </c>
      <c r="G22" s="21" t="s">
        <v>9</v>
      </c>
      <c r="H22" s="23" t="s">
        <v>10</v>
      </c>
      <c r="I22" s="24"/>
    </row>
    <row r="23" spans="1:10" s="5" customFormat="1" ht="13.5" thickBot="1" x14ac:dyDescent="0.3">
      <c r="A23" s="47">
        <v>1</v>
      </c>
      <c r="B23" s="48"/>
      <c r="C23" s="48">
        <v>2</v>
      </c>
      <c r="D23" s="48">
        <v>3</v>
      </c>
      <c r="E23" s="48">
        <v>4</v>
      </c>
      <c r="F23" s="48">
        <v>5</v>
      </c>
      <c r="G23" s="48">
        <v>6</v>
      </c>
      <c r="H23" s="49">
        <v>7</v>
      </c>
      <c r="I23" s="13"/>
      <c r="J23" s="50"/>
    </row>
    <row r="24" spans="1:10" ht="13.5" thickTop="1" x14ac:dyDescent="0.2">
      <c r="A24" s="32"/>
      <c r="B24" s="32"/>
      <c r="C24" s="51"/>
      <c r="D24" s="32"/>
      <c r="E24" s="32"/>
      <c r="F24" s="52"/>
      <c r="G24" s="53"/>
      <c r="H24" s="53"/>
      <c r="I24" s="13"/>
    </row>
    <row r="25" spans="1:10" x14ac:dyDescent="0.2">
      <c r="A25" s="32">
        <v>20201</v>
      </c>
      <c r="B25" s="32"/>
      <c r="C25" s="51" t="s">
        <v>61</v>
      </c>
      <c r="D25" s="32"/>
      <c r="E25" s="32" t="s">
        <v>26</v>
      </c>
      <c r="F25" s="54">
        <v>100</v>
      </c>
      <c r="G25" s="175"/>
      <c r="H25" s="175">
        <f>G25*F25</f>
        <v>0</v>
      </c>
      <c r="I25" s="56"/>
    </row>
    <row r="26" spans="1:10" x14ac:dyDescent="0.2">
      <c r="A26" s="32">
        <v>20208</v>
      </c>
      <c r="B26" s="32"/>
      <c r="C26" s="151" t="s">
        <v>62</v>
      </c>
      <c r="D26" s="32"/>
      <c r="E26" s="32" t="s">
        <v>17</v>
      </c>
      <c r="F26" s="54">
        <v>25</v>
      </c>
      <c r="G26" s="55"/>
      <c r="H26" s="175">
        <f>G26*F26</f>
        <v>0</v>
      </c>
      <c r="I26" s="56"/>
    </row>
    <row r="27" spans="1:10" x14ac:dyDescent="0.2">
      <c r="A27" s="32">
        <v>20212</v>
      </c>
      <c r="B27" s="32"/>
      <c r="C27" s="151" t="s">
        <v>63</v>
      </c>
      <c r="D27" s="32"/>
      <c r="E27" s="32" t="s">
        <v>26</v>
      </c>
      <c r="F27" s="54">
        <v>1000</v>
      </c>
      <c r="G27" s="55"/>
      <c r="H27" s="175">
        <f>G27*F27</f>
        <v>0</v>
      </c>
      <c r="I27" s="56"/>
    </row>
    <row r="28" spans="1:10" ht="13.5" thickBot="1" x14ac:dyDescent="0.25">
      <c r="A28" s="57"/>
      <c r="B28" s="57"/>
      <c r="C28" s="58"/>
      <c r="D28" s="57"/>
      <c r="E28" s="57"/>
      <c r="F28" s="59"/>
      <c r="G28" s="60"/>
      <c r="H28" s="55"/>
      <c r="I28" s="56"/>
    </row>
    <row r="29" spans="1:10" s="36" customFormat="1" ht="15.75" customHeight="1" thickTop="1" x14ac:dyDescent="0.25">
      <c r="A29" s="38"/>
      <c r="B29" s="39"/>
      <c r="C29" s="40"/>
      <c r="D29" s="40"/>
      <c r="E29" s="40"/>
      <c r="F29" s="40"/>
      <c r="G29" s="41" t="s">
        <v>15</v>
      </c>
      <c r="H29" s="177">
        <f>SUM(H24:H27)</f>
        <v>0</v>
      </c>
      <c r="I29" s="43"/>
    </row>
    <row r="30" spans="1:10" x14ac:dyDescent="0.2">
      <c r="A30" s="44"/>
      <c r="B30" s="44"/>
      <c r="C30" s="45"/>
      <c r="D30" s="7"/>
      <c r="E30" s="45"/>
      <c r="F30" s="45"/>
      <c r="G30" s="46"/>
      <c r="H30" s="61"/>
      <c r="I30" s="24"/>
    </row>
    <row r="31" spans="1:10" x14ac:dyDescent="0.2">
      <c r="A31" s="44"/>
      <c r="B31" s="44"/>
      <c r="C31" s="45"/>
      <c r="D31" s="7"/>
      <c r="E31" s="45"/>
      <c r="F31" s="45"/>
      <c r="G31" s="46"/>
      <c r="H31" s="61"/>
      <c r="I31" s="62"/>
    </row>
    <row r="32" spans="1:10" ht="15.75" x14ac:dyDescent="0.2">
      <c r="A32" s="16" t="s">
        <v>18</v>
      </c>
      <c r="B32" s="16"/>
      <c r="C32" s="16"/>
      <c r="D32" s="17"/>
      <c r="E32" s="16"/>
      <c r="F32" s="18"/>
      <c r="G32" s="190" t="s">
        <v>1</v>
      </c>
      <c r="H32" s="190"/>
      <c r="I32" s="19"/>
    </row>
    <row r="33" spans="1:11" x14ac:dyDescent="0.2">
      <c r="G33" s="195" t="s">
        <v>3</v>
      </c>
      <c r="H33" s="195"/>
      <c r="I33" s="19"/>
    </row>
    <row r="34" spans="1:11" x14ac:dyDescent="0.2">
      <c r="A34" s="20" t="s">
        <v>4</v>
      </c>
      <c r="B34" s="21"/>
      <c r="C34" s="21" t="s">
        <v>5</v>
      </c>
      <c r="D34" s="21" t="s">
        <v>6</v>
      </c>
      <c r="E34" s="21" t="s">
        <v>7</v>
      </c>
      <c r="F34" s="22" t="s">
        <v>8</v>
      </c>
      <c r="G34" s="21" t="s">
        <v>9</v>
      </c>
      <c r="H34" s="23" t="s">
        <v>10</v>
      </c>
      <c r="I34" s="24"/>
    </row>
    <row r="35" spans="1:11" ht="13.5" thickBot="1" x14ac:dyDescent="0.25">
      <c r="A35" s="25">
        <v>1</v>
      </c>
      <c r="B35" s="26"/>
      <c r="C35" s="26">
        <v>2</v>
      </c>
      <c r="D35" s="26">
        <v>3</v>
      </c>
      <c r="E35" s="26">
        <v>4</v>
      </c>
      <c r="F35" s="27">
        <v>5</v>
      </c>
      <c r="G35" s="26">
        <v>6</v>
      </c>
      <c r="H35" s="28">
        <v>7</v>
      </c>
      <c r="I35" s="29"/>
    </row>
    <row r="36" spans="1:11" ht="13.5" thickTop="1" x14ac:dyDescent="0.2">
      <c r="A36" s="126"/>
      <c r="B36" s="127"/>
      <c r="C36" s="127"/>
      <c r="D36" s="127"/>
      <c r="E36" s="127"/>
      <c r="F36" s="128"/>
      <c r="G36" s="127"/>
      <c r="H36" s="129"/>
      <c r="I36" s="29"/>
    </row>
    <row r="37" spans="1:11" s="63" customFormat="1" ht="25.5" x14ac:dyDescent="0.2">
      <c r="A37" s="32">
        <v>30101</v>
      </c>
      <c r="B37" s="32"/>
      <c r="C37" s="51" t="s">
        <v>20</v>
      </c>
      <c r="D37" s="32" t="s">
        <v>59</v>
      </c>
      <c r="E37" s="32" t="s">
        <v>21</v>
      </c>
      <c r="F37" s="52">
        <v>620</v>
      </c>
      <c r="G37" s="53"/>
      <c r="H37" s="176">
        <f t="shared" ref="H37" si="0">IF(F37="-","-",F37*G37)</f>
        <v>0</v>
      </c>
      <c r="I37" s="13"/>
      <c r="J37" s="2"/>
      <c r="K37" s="2"/>
    </row>
    <row r="38" spans="1:11" s="63" customFormat="1" x14ac:dyDescent="0.2">
      <c r="A38" s="32">
        <v>30103</v>
      </c>
      <c r="B38" s="32"/>
      <c r="C38" s="51" t="s">
        <v>24</v>
      </c>
      <c r="D38" s="32"/>
      <c r="E38" s="32" t="s">
        <v>21</v>
      </c>
      <c r="F38" s="52">
        <v>180</v>
      </c>
      <c r="G38" s="53"/>
      <c r="H38" s="176">
        <f t="shared" ref="H38:H41" si="1">IF( F38="-",   "-",   F38*G38 )</f>
        <v>0</v>
      </c>
      <c r="I38" s="13"/>
    </row>
    <row r="39" spans="1:11" s="63" customFormat="1" ht="25.5" x14ac:dyDescent="0.2">
      <c r="A39" s="32">
        <v>30402</v>
      </c>
      <c r="B39" s="32"/>
      <c r="C39" s="51" t="s">
        <v>76</v>
      </c>
      <c r="D39" s="32" t="s">
        <v>123</v>
      </c>
      <c r="E39" s="32" t="s">
        <v>21</v>
      </c>
      <c r="F39" s="52">
        <v>110</v>
      </c>
      <c r="G39" s="53"/>
      <c r="H39" s="176">
        <f t="shared" si="1"/>
        <v>0</v>
      </c>
      <c r="I39" s="64"/>
      <c r="J39" s="65"/>
    </row>
    <row r="40" spans="1:11" s="63" customFormat="1" x14ac:dyDescent="0.2">
      <c r="A40" s="32">
        <v>30501</v>
      </c>
      <c r="B40" s="32" t="s">
        <v>19</v>
      </c>
      <c r="C40" s="51" t="s">
        <v>124</v>
      </c>
      <c r="D40" s="32" t="s">
        <v>25</v>
      </c>
      <c r="E40" s="32" t="s">
        <v>26</v>
      </c>
      <c r="F40" s="52">
        <v>8</v>
      </c>
      <c r="G40" s="53"/>
      <c r="H40" s="176">
        <f t="shared" si="1"/>
        <v>0</v>
      </c>
      <c r="I40" s="188"/>
      <c r="J40" s="65"/>
    </row>
    <row r="41" spans="1:11" s="63" customFormat="1" x14ac:dyDescent="0.2">
      <c r="A41" s="32">
        <v>30501</v>
      </c>
      <c r="B41" s="32" t="s">
        <v>22</v>
      </c>
      <c r="C41" s="51" t="s">
        <v>125</v>
      </c>
      <c r="D41" s="32" t="s">
        <v>25</v>
      </c>
      <c r="E41" s="32" t="s">
        <v>26</v>
      </c>
      <c r="F41" s="52">
        <v>1278</v>
      </c>
      <c r="G41" s="53"/>
      <c r="H41" s="176">
        <f t="shared" si="1"/>
        <v>0</v>
      </c>
      <c r="I41" s="189"/>
    </row>
    <row r="42" spans="1:11" s="63" customFormat="1" x14ac:dyDescent="0.2">
      <c r="A42" s="32">
        <v>30604</v>
      </c>
      <c r="B42" s="32"/>
      <c r="C42" s="51" t="s">
        <v>27</v>
      </c>
      <c r="D42" s="32"/>
      <c r="E42" s="32" t="s">
        <v>26</v>
      </c>
      <c r="F42" s="52">
        <v>1726</v>
      </c>
      <c r="G42" s="53"/>
      <c r="H42" s="176">
        <f t="shared" ref="H42" si="2">IF( F42="-",   "-",   F42*G42 )</f>
        <v>0</v>
      </c>
      <c r="I42" s="13"/>
    </row>
    <row r="43" spans="1:11" s="63" customFormat="1" ht="13.5" thickBot="1" x14ac:dyDescent="0.25">
      <c r="A43" s="32"/>
      <c r="B43" s="32"/>
      <c r="C43" s="51"/>
      <c r="D43" s="32"/>
      <c r="E43" s="32"/>
      <c r="F43" s="52"/>
      <c r="G43" s="66"/>
      <c r="H43" s="67"/>
      <c r="I43" s="13"/>
    </row>
    <row r="44" spans="1:11" s="36" customFormat="1" ht="16.5" thickTop="1" x14ac:dyDescent="0.25">
      <c r="A44" s="38"/>
      <c r="B44" s="39"/>
      <c r="C44" s="40"/>
      <c r="D44" s="40"/>
      <c r="E44" s="40"/>
      <c r="F44" s="40"/>
      <c r="G44" s="41" t="s">
        <v>15</v>
      </c>
      <c r="H44" s="177">
        <f>SUM(H37:H42)</f>
        <v>0</v>
      </c>
      <c r="I44" s="43"/>
    </row>
    <row r="45" spans="1:11" x14ac:dyDescent="0.2">
      <c r="A45" s="44"/>
      <c r="B45" s="44"/>
      <c r="C45" s="45"/>
      <c r="D45" s="7"/>
      <c r="E45" s="45"/>
      <c r="F45" s="45"/>
      <c r="G45" s="46"/>
      <c r="H45" s="61"/>
      <c r="I45" s="62"/>
    </row>
    <row r="46" spans="1:11" x14ac:dyDescent="0.2">
      <c r="A46" s="44"/>
      <c r="B46" s="44"/>
      <c r="C46" s="45"/>
      <c r="D46" s="7"/>
      <c r="E46" s="45"/>
      <c r="F46" s="45"/>
      <c r="G46" s="46"/>
      <c r="H46" s="61"/>
      <c r="I46" s="62"/>
    </row>
    <row r="47" spans="1:11" ht="15.75" x14ac:dyDescent="0.2">
      <c r="A47" s="16" t="s">
        <v>28</v>
      </c>
      <c r="B47" s="16"/>
      <c r="C47" s="16"/>
      <c r="D47" s="17"/>
      <c r="E47" s="16"/>
      <c r="F47" s="18"/>
      <c r="G47" s="190" t="s">
        <v>1</v>
      </c>
      <c r="H47" s="190"/>
      <c r="I47" s="19"/>
    </row>
    <row r="48" spans="1:11" x14ac:dyDescent="0.2">
      <c r="G48" s="195" t="s">
        <v>3</v>
      </c>
      <c r="H48" s="195"/>
      <c r="I48" s="19"/>
    </row>
    <row r="49" spans="1:10" x14ac:dyDescent="0.2">
      <c r="A49" s="20" t="s">
        <v>4</v>
      </c>
      <c r="B49" s="21"/>
      <c r="C49" s="21" t="s">
        <v>5</v>
      </c>
      <c r="D49" s="21" t="s">
        <v>6</v>
      </c>
      <c r="E49" s="21" t="s">
        <v>7</v>
      </c>
      <c r="F49" s="22" t="s">
        <v>8</v>
      </c>
      <c r="G49" s="21" t="s">
        <v>9</v>
      </c>
      <c r="H49" s="23" t="s">
        <v>10</v>
      </c>
      <c r="I49" s="24"/>
    </row>
    <row r="50" spans="1:10" ht="13.5" customHeight="1" thickBot="1" x14ac:dyDescent="0.25">
      <c r="A50" s="25">
        <v>1</v>
      </c>
      <c r="B50" s="26"/>
      <c r="C50" s="26">
        <v>2</v>
      </c>
      <c r="D50" s="26">
        <v>3</v>
      </c>
      <c r="E50" s="26">
        <v>4</v>
      </c>
      <c r="F50" s="27">
        <v>5</v>
      </c>
      <c r="G50" s="26">
        <v>6</v>
      </c>
      <c r="H50" s="28">
        <v>7</v>
      </c>
      <c r="I50" s="29"/>
    </row>
    <row r="51" spans="1:10" ht="13.5" customHeight="1" thickTop="1" x14ac:dyDescent="0.2">
      <c r="A51" s="131"/>
      <c r="B51" s="132"/>
      <c r="C51" s="132"/>
      <c r="D51" s="127"/>
      <c r="E51" s="127"/>
      <c r="F51" s="128"/>
      <c r="G51" s="132"/>
      <c r="H51" s="129"/>
      <c r="I51" s="29"/>
    </row>
    <row r="52" spans="1:10" x14ac:dyDescent="0.2">
      <c r="A52" s="32">
        <v>40101</v>
      </c>
      <c r="B52" s="32"/>
      <c r="C52" s="31" t="s">
        <v>72</v>
      </c>
      <c r="D52" s="75" t="s">
        <v>30</v>
      </c>
      <c r="E52" s="72" t="s">
        <v>26</v>
      </c>
      <c r="F52" s="54">
        <v>312</v>
      </c>
      <c r="G52" s="133"/>
      <c r="H52" s="175">
        <f>IF(F52="-","-",F52*G52)</f>
        <v>0</v>
      </c>
      <c r="I52" s="13"/>
      <c r="J52" s="2"/>
    </row>
    <row r="53" spans="1:10" x14ac:dyDescent="0.2">
      <c r="A53" s="68">
        <v>40101</v>
      </c>
      <c r="B53" s="69"/>
      <c r="C53" s="70" t="s">
        <v>29</v>
      </c>
      <c r="D53" s="71" t="s">
        <v>65</v>
      </c>
      <c r="E53" s="72" t="s">
        <v>26</v>
      </c>
      <c r="F53" s="55">
        <v>5.4</v>
      </c>
      <c r="G53" s="73"/>
      <c r="H53" s="176">
        <f>IF(F53="-","-",F53*G53)</f>
        <v>0</v>
      </c>
      <c r="I53" s="13"/>
      <c r="J53" s="2"/>
    </row>
    <row r="54" spans="1:10" x14ac:dyDescent="0.2">
      <c r="A54" s="32">
        <v>40501</v>
      </c>
      <c r="B54" s="69" t="s">
        <v>19</v>
      </c>
      <c r="C54" s="31" t="s">
        <v>64</v>
      </c>
      <c r="D54" s="71" t="s">
        <v>31</v>
      </c>
      <c r="E54" s="72" t="s">
        <v>26</v>
      </c>
      <c r="F54" s="54">
        <v>1174</v>
      </c>
      <c r="G54" s="73"/>
      <c r="H54" s="176">
        <f t="shared" ref="H54:H60" si="3">IF(F54="-","-",F54*G54)</f>
        <v>0</v>
      </c>
      <c r="I54" s="13"/>
      <c r="J54" s="2"/>
    </row>
    <row r="55" spans="1:10" ht="12" customHeight="1" x14ac:dyDescent="0.2">
      <c r="A55" s="32">
        <v>40501</v>
      </c>
      <c r="B55" s="69" t="s">
        <v>22</v>
      </c>
      <c r="C55" s="31" t="s">
        <v>73</v>
      </c>
      <c r="D55" s="71" t="s">
        <v>31</v>
      </c>
      <c r="E55" s="72" t="s">
        <v>26</v>
      </c>
      <c r="F55" s="54">
        <v>6</v>
      </c>
      <c r="G55" s="73"/>
      <c r="H55" s="176">
        <f t="shared" si="3"/>
        <v>0</v>
      </c>
      <c r="I55" s="13"/>
      <c r="J55" s="2"/>
    </row>
    <row r="56" spans="1:10" ht="12" customHeight="1" x14ac:dyDescent="0.2">
      <c r="A56" s="32">
        <v>40501</v>
      </c>
      <c r="B56" s="69" t="s">
        <v>23</v>
      </c>
      <c r="C56" s="31" t="s">
        <v>74</v>
      </c>
      <c r="D56" s="71" t="s">
        <v>31</v>
      </c>
      <c r="E56" s="72" t="s">
        <v>26</v>
      </c>
      <c r="F56" s="54">
        <v>267</v>
      </c>
      <c r="G56" s="73"/>
      <c r="H56" s="176">
        <f t="shared" si="3"/>
        <v>0</v>
      </c>
      <c r="I56" s="13"/>
      <c r="J56" s="2"/>
    </row>
    <row r="57" spans="1:10" ht="12" customHeight="1" x14ac:dyDescent="0.2">
      <c r="A57" s="32">
        <v>40506</v>
      </c>
      <c r="B57" s="69"/>
      <c r="C57" s="31" t="s">
        <v>126</v>
      </c>
      <c r="D57" s="71" t="s">
        <v>127</v>
      </c>
      <c r="E57" s="32" t="s">
        <v>26</v>
      </c>
      <c r="F57" s="54">
        <v>1272</v>
      </c>
      <c r="G57" s="73"/>
      <c r="H57" s="176">
        <f t="shared" si="3"/>
        <v>0</v>
      </c>
      <c r="I57" s="189"/>
      <c r="J57" s="2"/>
    </row>
    <row r="58" spans="1:10" ht="12" customHeight="1" x14ac:dyDescent="0.2">
      <c r="A58" s="32">
        <v>43002</v>
      </c>
      <c r="B58" s="32" t="s">
        <v>19</v>
      </c>
      <c r="C58" s="74" t="s">
        <v>32</v>
      </c>
      <c r="D58" s="71" t="s">
        <v>33</v>
      </c>
      <c r="E58" s="32" t="s">
        <v>26</v>
      </c>
      <c r="F58" s="55">
        <v>5.4</v>
      </c>
      <c r="G58" s="73"/>
      <c r="H58" s="176">
        <f>IF(F58="-","-",F58*G58)</f>
        <v>0</v>
      </c>
      <c r="I58" s="13"/>
      <c r="J58" s="2"/>
    </row>
    <row r="59" spans="1:10" ht="25.5" x14ac:dyDescent="0.2">
      <c r="A59" s="32">
        <v>44005</v>
      </c>
      <c r="B59" s="32"/>
      <c r="C59" s="51" t="s">
        <v>70</v>
      </c>
      <c r="D59" s="71" t="s">
        <v>71</v>
      </c>
      <c r="E59" s="32" t="s">
        <v>26</v>
      </c>
      <c r="F59" s="54">
        <v>1272</v>
      </c>
      <c r="G59" s="73"/>
      <c r="H59" s="176">
        <f t="shared" ref="H59" si="4">IF(F59="-","-",F59*G59)</f>
        <v>0</v>
      </c>
      <c r="I59" s="29"/>
      <c r="J59" s="2"/>
    </row>
    <row r="60" spans="1:10" ht="12" customHeight="1" x14ac:dyDescent="0.2">
      <c r="A60" s="32">
        <v>44501</v>
      </c>
      <c r="B60" s="32"/>
      <c r="C60" s="51" t="s">
        <v>34</v>
      </c>
      <c r="D60" s="71" t="s">
        <v>35</v>
      </c>
      <c r="E60" s="32" t="s">
        <v>26</v>
      </c>
      <c r="F60" s="54">
        <v>10</v>
      </c>
      <c r="G60" s="73"/>
      <c r="H60" s="176">
        <f t="shared" si="3"/>
        <v>0</v>
      </c>
      <c r="I60" s="29"/>
      <c r="J60" s="2"/>
    </row>
    <row r="61" spans="1:10" ht="13.5" thickBot="1" x14ac:dyDescent="0.25">
      <c r="A61" s="137"/>
      <c r="B61" s="137"/>
      <c r="C61" s="138"/>
      <c r="D61" s="137"/>
      <c r="E61" s="137"/>
      <c r="F61" s="66"/>
      <c r="G61" s="66"/>
      <c r="H61" s="66"/>
      <c r="I61" s="13"/>
      <c r="J61" s="76"/>
    </row>
    <row r="62" spans="1:10" ht="15" customHeight="1" thickTop="1" x14ac:dyDescent="0.2">
      <c r="A62" s="134"/>
      <c r="B62" s="130"/>
      <c r="C62" s="135"/>
      <c r="D62" s="135"/>
      <c r="E62" s="135"/>
      <c r="F62" s="135"/>
      <c r="G62" s="136" t="s">
        <v>15</v>
      </c>
      <c r="H62" s="178">
        <f>SUM(H52:H60)</f>
        <v>0</v>
      </c>
      <c r="I62" s="13"/>
    </row>
    <row r="63" spans="1:10" ht="12" customHeight="1" x14ac:dyDescent="0.25">
      <c r="A63" s="44"/>
      <c r="B63" s="44"/>
      <c r="C63" s="45"/>
      <c r="D63" s="7"/>
      <c r="E63" s="45"/>
      <c r="F63" s="77"/>
      <c r="H63" s="36"/>
      <c r="I63" s="13"/>
    </row>
    <row r="64" spans="1:10" x14ac:dyDescent="0.2">
      <c r="A64" s="78"/>
      <c r="B64" s="78"/>
      <c r="C64" s="78"/>
      <c r="D64" s="10"/>
      <c r="E64" s="78"/>
      <c r="G64" s="4"/>
      <c r="I64" s="13"/>
    </row>
    <row r="65" spans="1:9" ht="15.75" x14ac:dyDescent="0.2">
      <c r="A65" s="16" t="s">
        <v>36</v>
      </c>
      <c r="B65" s="16"/>
      <c r="C65" s="16"/>
      <c r="D65" s="17"/>
      <c r="E65" s="16"/>
      <c r="F65" s="18"/>
      <c r="G65" s="190" t="s">
        <v>1</v>
      </c>
      <c r="H65" s="190"/>
      <c r="I65" s="19"/>
    </row>
    <row r="66" spans="1:9" x14ac:dyDescent="0.2">
      <c r="G66" s="195" t="s">
        <v>3</v>
      </c>
      <c r="H66" s="195"/>
      <c r="I66" s="19"/>
    </row>
    <row r="67" spans="1:9" ht="12" customHeight="1" x14ac:dyDescent="0.2">
      <c r="A67" s="20" t="s">
        <v>4</v>
      </c>
      <c r="B67" s="21"/>
      <c r="C67" s="21" t="s">
        <v>5</v>
      </c>
      <c r="D67" s="21" t="s">
        <v>6</v>
      </c>
      <c r="E67" s="21" t="s">
        <v>7</v>
      </c>
      <c r="F67" s="22" t="s">
        <v>8</v>
      </c>
      <c r="G67" s="21" t="s">
        <v>9</v>
      </c>
      <c r="H67" s="23" t="s">
        <v>10</v>
      </c>
      <c r="I67" s="13"/>
    </row>
    <row r="68" spans="1:9" ht="12" customHeight="1" thickBot="1" x14ac:dyDescent="0.25">
      <c r="A68" s="25">
        <v>1</v>
      </c>
      <c r="B68" s="26"/>
      <c r="C68" s="26">
        <v>2</v>
      </c>
      <c r="D68" s="26">
        <v>3</v>
      </c>
      <c r="E68" s="26">
        <v>4</v>
      </c>
      <c r="F68" s="26">
        <v>5</v>
      </c>
      <c r="G68" s="26">
        <v>6</v>
      </c>
      <c r="H68" s="28">
        <v>7</v>
      </c>
      <c r="I68" s="13"/>
    </row>
    <row r="69" spans="1:9" ht="12" customHeight="1" thickTop="1" x14ac:dyDescent="0.2">
      <c r="A69" s="126"/>
      <c r="B69" s="127"/>
      <c r="C69" s="127"/>
      <c r="D69" s="127"/>
      <c r="E69" s="127"/>
      <c r="F69" s="127"/>
      <c r="G69" s="127"/>
      <c r="H69" s="129"/>
      <c r="I69" s="13"/>
    </row>
    <row r="70" spans="1:9" ht="12" customHeight="1" x14ac:dyDescent="0.2">
      <c r="A70" s="32"/>
      <c r="B70" s="32"/>
      <c r="C70" s="139" t="s">
        <v>66</v>
      </c>
      <c r="D70" s="71"/>
      <c r="E70" s="71"/>
      <c r="F70" s="53"/>
      <c r="G70" s="53"/>
      <c r="H70" s="53"/>
      <c r="I70" s="13"/>
    </row>
    <row r="71" spans="1:9" ht="12" customHeight="1" thickBot="1" x14ac:dyDescent="0.25">
      <c r="A71" s="32"/>
      <c r="B71" s="32"/>
      <c r="C71" s="51"/>
      <c r="D71" s="71"/>
      <c r="E71" s="71"/>
      <c r="F71" s="53"/>
      <c r="G71" s="66"/>
      <c r="H71" s="67"/>
      <c r="I71" s="13"/>
    </row>
    <row r="72" spans="1:9" ht="12" customHeight="1" thickTop="1" x14ac:dyDescent="0.2">
      <c r="A72" s="38"/>
      <c r="B72" s="39"/>
      <c r="C72" s="40"/>
      <c r="D72" s="40"/>
      <c r="E72" s="40"/>
      <c r="F72" s="40"/>
      <c r="G72" s="41" t="s">
        <v>15</v>
      </c>
      <c r="H72" s="42">
        <f>SUM(H70:H71)</f>
        <v>0</v>
      </c>
      <c r="I72" s="13"/>
    </row>
    <row r="73" spans="1:9" x14ac:dyDescent="0.2">
      <c r="A73" s="78"/>
      <c r="B73" s="78"/>
      <c r="C73" s="78"/>
      <c r="D73" s="10"/>
      <c r="E73" s="78"/>
      <c r="G73" s="4"/>
      <c r="H73" s="4"/>
      <c r="I73" s="19"/>
    </row>
    <row r="74" spans="1:9" x14ac:dyDescent="0.2">
      <c r="A74" s="78"/>
      <c r="B74" s="78"/>
      <c r="C74" s="78"/>
      <c r="D74" s="10"/>
      <c r="E74" s="78"/>
      <c r="G74" s="4"/>
      <c r="H74" s="4"/>
      <c r="I74" s="19"/>
    </row>
    <row r="75" spans="1:9" ht="15.75" x14ac:dyDescent="0.2">
      <c r="A75" s="16" t="s">
        <v>37</v>
      </c>
      <c r="B75" s="16"/>
      <c r="C75" s="16"/>
      <c r="D75" s="17"/>
      <c r="E75" s="16"/>
      <c r="F75" s="18"/>
      <c r="G75" s="190" t="s">
        <v>1</v>
      </c>
      <c r="H75" s="190"/>
      <c r="I75" s="19"/>
    </row>
    <row r="76" spans="1:9" x14ac:dyDescent="0.2">
      <c r="G76" s="195" t="s">
        <v>3</v>
      </c>
      <c r="H76" s="195"/>
      <c r="I76" s="19"/>
    </row>
    <row r="77" spans="1:9" x14ac:dyDescent="0.2">
      <c r="A77" s="20" t="s">
        <v>4</v>
      </c>
      <c r="B77" s="21"/>
      <c r="C77" s="21" t="s">
        <v>5</v>
      </c>
      <c r="D77" s="21" t="s">
        <v>6</v>
      </c>
      <c r="E77" s="21" t="s">
        <v>7</v>
      </c>
      <c r="F77" s="22" t="s">
        <v>8</v>
      </c>
      <c r="G77" s="21" t="s">
        <v>9</v>
      </c>
      <c r="H77" s="23" t="s">
        <v>10</v>
      </c>
      <c r="I77" s="19"/>
    </row>
    <row r="78" spans="1:9" ht="13.5" thickBot="1" x14ac:dyDescent="0.25">
      <c r="A78" s="25">
        <v>1</v>
      </c>
      <c r="B78" s="26"/>
      <c r="C78" s="26">
        <v>2</v>
      </c>
      <c r="D78" s="26">
        <v>3</v>
      </c>
      <c r="E78" s="26">
        <v>4</v>
      </c>
      <c r="F78" s="26">
        <v>5</v>
      </c>
      <c r="G78" s="26">
        <v>6</v>
      </c>
      <c r="H78" s="28">
        <v>7</v>
      </c>
      <c r="I78" s="19"/>
    </row>
    <row r="79" spans="1:9" ht="13.5" thickTop="1" x14ac:dyDescent="0.2">
      <c r="A79" s="131"/>
      <c r="B79" s="132"/>
      <c r="C79" s="132"/>
      <c r="D79" s="132"/>
      <c r="E79" s="132"/>
      <c r="F79" s="127"/>
      <c r="G79" s="127"/>
      <c r="H79" s="129"/>
      <c r="I79" s="19"/>
    </row>
    <row r="80" spans="1:9" s="4" customFormat="1" x14ac:dyDescent="0.25">
      <c r="A80" s="32">
        <v>70101</v>
      </c>
      <c r="B80" s="32"/>
      <c r="C80" s="51" t="s">
        <v>75</v>
      </c>
      <c r="D80" s="32" t="s">
        <v>38</v>
      </c>
      <c r="E80" s="32" t="s">
        <v>17</v>
      </c>
      <c r="F80" s="54">
        <v>3</v>
      </c>
      <c r="G80" s="55"/>
      <c r="H80" s="175">
        <f t="shared" ref="H80" si="5">IF( F80="-",   "-",   F80*G80 )</f>
        <v>0</v>
      </c>
      <c r="I80" s="19"/>
    </row>
    <row r="81" spans="1:10" s="4" customFormat="1" x14ac:dyDescent="0.25">
      <c r="A81" s="32">
        <v>70901</v>
      </c>
      <c r="B81" s="32"/>
      <c r="C81" s="51" t="s">
        <v>39</v>
      </c>
      <c r="D81" s="32"/>
      <c r="E81" s="32" t="s">
        <v>12</v>
      </c>
      <c r="F81" s="54">
        <v>1</v>
      </c>
      <c r="G81" s="55"/>
      <c r="H81" s="175">
        <f>IF(F81="-","-",F81*G81)</f>
        <v>0</v>
      </c>
      <c r="I81" s="19"/>
    </row>
    <row r="82" spans="1:10" s="4" customFormat="1" ht="13.5" thickBot="1" x14ac:dyDescent="0.3">
      <c r="A82" s="149"/>
      <c r="B82" s="149"/>
      <c r="C82" s="150"/>
      <c r="D82" s="149"/>
      <c r="E82" s="149"/>
      <c r="F82" s="80"/>
      <c r="G82" s="66"/>
      <c r="H82" s="66"/>
      <c r="I82" s="19"/>
    </row>
    <row r="83" spans="1:10" s="36" customFormat="1" ht="15.75" customHeight="1" thickTop="1" x14ac:dyDescent="0.25">
      <c r="A83" s="134"/>
      <c r="B83" s="130"/>
      <c r="C83" s="135"/>
      <c r="D83" s="135"/>
      <c r="E83" s="135"/>
      <c r="F83" s="135"/>
      <c r="G83" s="136" t="s">
        <v>15</v>
      </c>
      <c r="H83" s="178">
        <f>SUM(H80:H81)</f>
        <v>0</v>
      </c>
      <c r="I83" s="43"/>
    </row>
    <row r="84" spans="1:10" x14ac:dyDescent="0.2">
      <c r="A84" s="44"/>
      <c r="B84" s="44"/>
      <c r="C84" s="45"/>
      <c r="D84" s="7"/>
      <c r="E84" s="45"/>
      <c r="F84" s="45"/>
      <c r="G84" s="46"/>
      <c r="H84" s="61"/>
      <c r="I84" s="62"/>
    </row>
    <row r="85" spans="1:10" x14ac:dyDescent="0.2">
      <c r="A85" s="44"/>
      <c r="B85" s="44"/>
      <c r="C85" s="45"/>
      <c r="D85" s="7"/>
      <c r="E85" s="45"/>
      <c r="F85" s="45"/>
      <c r="G85" s="46"/>
      <c r="H85" s="61"/>
      <c r="I85" s="62"/>
    </row>
    <row r="86" spans="1:10" ht="15.75" x14ac:dyDescent="0.2">
      <c r="A86" s="16" t="s">
        <v>40</v>
      </c>
      <c r="B86" s="16"/>
      <c r="C86" s="16"/>
      <c r="D86" s="17"/>
      <c r="E86" s="16"/>
      <c r="F86" s="18"/>
      <c r="G86" s="190" t="s">
        <v>1</v>
      </c>
      <c r="H86" s="190"/>
      <c r="I86" s="19"/>
    </row>
    <row r="87" spans="1:10" x14ac:dyDescent="0.2">
      <c r="G87" s="195" t="s">
        <v>3</v>
      </c>
      <c r="H87" s="195"/>
      <c r="I87" s="19"/>
    </row>
    <row r="88" spans="1:10" s="4" customFormat="1" ht="33" customHeight="1" x14ac:dyDescent="0.25">
      <c r="A88" s="196" t="s">
        <v>41</v>
      </c>
      <c r="B88" s="197"/>
      <c r="C88" s="81" t="s">
        <v>42</v>
      </c>
      <c r="D88" s="81" t="s">
        <v>6</v>
      </c>
      <c r="E88" s="81" t="s">
        <v>7</v>
      </c>
      <c r="F88" s="81" t="s">
        <v>8</v>
      </c>
      <c r="G88" s="81" t="s">
        <v>43</v>
      </c>
      <c r="H88" s="82" t="s">
        <v>44</v>
      </c>
      <c r="I88" s="83"/>
    </row>
    <row r="89" spans="1:10" s="4" customFormat="1" ht="13.5" thickBot="1" x14ac:dyDescent="0.3">
      <c r="A89" s="25">
        <v>1</v>
      </c>
      <c r="B89" s="26">
        <v>2</v>
      </c>
      <c r="C89" s="26">
        <v>3</v>
      </c>
      <c r="D89" s="26">
        <v>4</v>
      </c>
      <c r="E89" s="26">
        <v>5</v>
      </c>
      <c r="F89" s="26">
        <v>6</v>
      </c>
      <c r="G89" s="25">
        <v>7</v>
      </c>
      <c r="H89" s="28">
        <v>8</v>
      </c>
      <c r="I89" s="83"/>
    </row>
    <row r="90" spans="1:10" s="4" customFormat="1" ht="13.5" thickTop="1" x14ac:dyDescent="0.25">
      <c r="A90" s="146"/>
      <c r="B90" s="146"/>
      <c r="C90" s="146"/>
      <c r="D90" s="146"/>
      <c r="E90" s="146"/>
      <c r="F90" s="146"/>
      <c r="G90" s="146"/>
      <c r="H90" s="147"/>
      <c r="I90" s="83"/>
    </row>
    <row r="91" spans="1:10" x14ac:dyDescent="0.2">
      <c r="A91" s="152"/>
      <c r="B91" s="152"/>
      <c r="C91" s="156" t="s">
        <v>115</v>
      </c>
      <c r="D91" s="154"/>
      <c r="E91" s="154"/>
      <c r="F91" s="155"/>
      <c r="G91" s="155"/>
      <c r="H91" s="55"/>
      <c r="I91" s="83"/>
      <c r="J91" s="2"/>
    </row>
    <row r="92" spans="1:10" x14ac:dyDescent="0.2">
      <c r="A92" s="152"/>
      <c r="B92" s="152"/>
      <c r="C92" s="84" t="s">
        <v>77</v>
      </c>
      <c r="D92" s="165" t="s">
        <v>119</v>
      </c>
      <c r="E92" s="158" t="s">
        <v>116</v>
      </c>
      <c r="F92" s="158">
        <v>238.5</v>
      </c>
      <c r="G92" s="155"/>
      <c r="H92" s="175">
        <f t="shared" ref="H92:H117" si="6">IF(F92="-","-",F92*G92)</f>
        <v>0</v>
      </c>
      <c r="I92" s="83"/>
      <c r="J92" s="2"/>
    </row>
    <row r="93" spans="1:10" x14ac:dyDescent="0.2">
      <c r="A93" s="152"/>
      <c r="B93" s="152"/>
      <c r="C93" s="84" t="s">
        <v>78</v>
      </c>
      <c r="D93" s="165" t="s">
        <v>119</v>
      </c>
      <c r="E93" s="158" t="s">
        <v>116</v>
      </c>
      <c r="F93" s="158">
        <v>79.5</v>
      </c>
      <c r="G93" s="155"/>
      <c r="H93" s="175">
        <f t="shared" si="6"/>
        <v>0</v>
      </c>
      <c r="I93" s="83"/>
      <c r="J93" s="2"/>
    </row>
    <row r="94" spans="1:10" x14ac:dyDescent="0.2">
      <c r="A94" s="152"/>
      <c r="B94" s="152"/>
      <c r="C94" s="84" t="s">
        <v>79</v>
      </c>
      <c r="D94" s="165" t="s">
        <v>119</v>
      </c>
      <c r="E94" s="158" t="s">
        <v>116</v>
      </c>
      <c r="F94" s="158">
        <v>238.5</v>
      </c>
      <c r="G94" s="155"/>
      <c r="H94" s="175">
        <f t="shared" si="6"/>
        <v>0</v>
      </c>
      <c r="I94" s="83"/>
      <c r="J94" s="2"/>
    </row>
    <row r="95" spans="1:10" x14ac:dyDescent="0.2">
      <c r="A95" s="152"/>
      <c r="B95" s="152"/>
      <c r="C95" s="84" t="s">
        <v>80</v>
      </c>
      <c r="D95" s="165" t="s">
        <v>119</v>
      </c>
      <c r="E95" s="158" t="s">
        <v>116</v>
      </c>
      <c r="F95" s="158">
        <v>79.5</v>
      </c>
      <c r="G95" s="155"/>
      <c r="H95" s="175">
        <f t="shared" si="6"/>
        <v>0</v>
      </c>
      <c r="I95" s="83"/>
      <c r="J95" s="2"/>
    </row>
    <row r="96" spans="1:10" x14ac:dyDescent="0.2">
      <c r="A96" s="152"/>
      <c r="B96" s="152"/>
      <c r="C96" s="84" t="s">
        <v>81</v>
      </c>
      <c r="D96" s="165" t="s">
        <v>119</v>
      </c>
      <c r="E96" s="158" t="s">
        <v>17</v>
      </c>
      <c r="F96" s="158">
        <v>6</v>
      </c>
      <c r="G96" s="155"/>
      <c r="H96" s="175">
        <f t="shared" si="6"/>
        <v>0</v>
      </c>
      <c r="I96" s="83"/>
      <c r="J96" s="2"/>
    </row>
    <row r="97" spans="1:10" x14ac:dyDescent="0.2">
      <c r="A97" s="152"/>
      <c r="B97" s="152"/>
      <c r="C97" s="84" t="s">
        <v>82</v>
      </c>
      <c r="D97" s="165" t="s">
        <v>119</v>
      </c>
      <c r="E97" s="158" t="s">
        <v>17</v>
      </c>
      <c r="F97" s="158">
        <v>5</v>
      </c>
      <c r="G97" s="155"/>
      <c r="H97" s="175">
        <f t="shared" si="6"/>
        <v>0</v>
      </c>
      <c r="I97" s="83"/>
      <c r="J97" s="2"/>
    </row>
    <row r="98" spans="1:10" x14ac:dyDescent="0.2">
      <c r="A98" s="152"/>
      <c r="B98" s="152"/>
      <c r="C98" s="84" t="s">
        <v>83</v>
      </c>
      <c r="D98" s="165" t="s">
        <v>119</v>
      </c>
      <c r="E98" s="158" t="s">
        <v>17</v>
      </c>
      <c r="F98" s="158">
        <v>2</v>
      </c>
      <c r="G98" s="155"/>
      <c r="H98" s="175">
        <f t="shared" si="6"/>
        <v>0</v>
      </c>
      <c r="I98" s="83"/>
      <c r="J98" s="2"/>
    </row>
    <row r="99" spans="1:10" ht="25.5" x14ac:dyDescent="0.2">
      <c r="A99" s="152"/>
      <c r="B99" s="152"/>
      <c r="C99" s="84" t="s">
        <v>84</v>
      </c>
      <c r="D99" s="166"/>
      <c r="E99" s="158" t="s">
        <v>117</v>
      </c>
      <c r="F99" s="158">
        <v>1</v>
      </c>
      <c r="G99" s="155"/>
      <c r="H99" s="175">
        <f t="shared" si="6"/>
        <v>0</v>
      </c>
      <c r="I99" s="83"/>
      <c r="J99" s="2"/>
    </row>
    <row r="100" spans="1:10" x14ac:dyDescent="0.2">
      <c r="A100" s="152"/>
      <c r="B100" s="152"/>
      <c r="C100" s="84" t="s">
        <v>85</v>
      </c>
      <c r="D100" s="166"/>
      <c r="E100" s="158" t="s">
        <v>117</v>
      </c>
      <c r="F100" s="158">
        <v>1</v>
      </c>
      <c r="G100" s="155"/>
      <c r="H100" s="175">
        <f t="shared" si="6"/>
        <v>0</v>
      </c>
      <c r="I100" s="83"/>
      <c r="J100" s="2"/>
    </row>
    <row r="101" spans="1:10" x14ac:dyDescent="0.2">
      <c r="A101" s="152"/>
      <c r="B101" s="152"/>
      <c r="C101" s="84" t="s">
        <v>86</v>
      </c>
      <c r="D101" s="166"/>
      <c r="E101" s="158" t="s">
        <v>17</v>
      </c>
      <c r="F101" s="158">
        <v>1</v>
      </c>
      <c r="G101" s="155"/>
      <c r="H101" s="175">
        <f t="shared" si="6"/>
        <v>0</v>
      </c>
      <c r="I101" s="83"/>
      <c r="J101" s="2"/>
    </row>
    <row r="102" spans="1:10" x14ac:dyDescent="0.2">
      <c r="A102" s="152"/>
      <c r="B102" s="152"/>
      <c r="C102" s="84" t="s">
        <v>87</v>
      </c>
      <c r="D102" s="166"/>
      <c r="E102" s="158" t="s">
        <v>17</v>
      </c>
      <c r="F102" s="158">
        <v>1</v>
      </c>
      <c r="G102" s="155"/>
      <c r="H102" s="175">
        <f t="shared" si="6"/>
        <v>0</v>
      </c>
      <c r="I102" s="83"/>
      <c r="J102" s="2"/>
    </row>
    <row r="103" spans="1:10" x14ac:dyDescent="0.2">
      <c r="A103" s="152"/>
      <c r="B103" s="152"/>
      <c r="C103" s="84" t="s">
        <v>88</v>
      </c>
      <c r="D103" s="167"/>
      <c r="E103" s="159" t="s">
        <v>17</v>
      </c>
      <c r="F103" s="159">
        <v>1</v>
      </c>
      <c r="G103" s="155"/>
      <c r="H103" s="175">
        <f t="shared" si="6"/>
        <v>0</v>
      </c>
      <c r="I103" s="83"/>
      <c r="J103" s="2"/>
    </row>
    <row r="104" spans="1:10" x14ac:dyDescent="0.2">
      <c r="A104" s="152"/>
      <c r="B104" s="152"/>
      <c r="C104" s="156" t="s">
        <v>89</v>
      </c>
      <c r="D104" s="168"/>
      <c r="E104" s="159"/>
      <c r="F104" s="159"/>
      <c r="G104" s="155"/>
      <c r="H104" s="175"/>
      <c r="I104" s="83"/>
      <c r="J104" s="2"/>
    </row>
    <row r="105" spans="1:10" x14ac:dyDescent="0.2">
      <c r="A105" s="152"/>
      <c r="B105" s="152"/>
      <c r="C105" s="84" t="s">
        <v>90</v>
      </c>
      <c r="D105" s="168"/>
      <c r="E105" s="159" t="s">
        <v>116</v>
      </c>
      <c r="F105" s="159">
        <v>73.5</v>
      </c>
      <c r="G105" s="155"/>
      <c r="H105" s="175">
        <f t="shared" si="6"/>
        <v>0</v>
      </c>
      <c r="I105" s="83"/>
      <c r="J105" s="2"/>
    </row>
    <row r="106" spans="1:10" x14ac:dyDescent="0.2">
      <c r="A106" s="152"/>
      <c r="B106" s="152"/>
      <c r="C106" s="84" t="s">
        <v>91</v>
      </c>
      <c r="D106" s="168"/>
      <c r="E106" s="159" t="s">
        <v>116</v>
      </c>
      <c r="F106" s="159">
        <v>212</v>
      </c>
      <c r="G106" s="155"/>
      <c r="H106" s="175">
        <f t="shared" si="6"/>
        <v>0</v>
      </c>
      <c r="I106" s="83"/>
      <c r="J106" s="2"/>
    </row>
    <row r="107" spans="1:10" x14ac:dyDescent="0.2">
      <c r="A107" s="152"/>
      <c r="B107" s="152"/>
      <c r="C107" s="84" t="s">
        <v>92</v>
      </c>
      <c r="D107" s="168"/>
      <c r="E107" s="159" t="s">
        <v>116</v>
      </c>
      <c r="F107" s="159">
        <v>285.5</v>
      </c>
      <c r="G107" s="155"/>
      <c r="H107" s="175">
        <f t="shared" si="6"/>
        <v>0</v>
      </c>
      <c r="I107" s="83"/>
      <c r="J107" s="2"/>
    </row>
    <row r="108" spans="1:10" x14ac:dyDescent="0.2">
      <c r="A108" s="152"/>
      <c r="B108" s="152"/>
      <c r="C108" s="84" t="s">
        <v>93</v>
      </c>
      <c r="D108" s="168"/>
      <c r="E108" s="159" t="s">
        <v>17</v>
      </c>
      <c r="F108" s="159">
        <v>3</v>
      </c>
      <c r="G108" s="155"/>
      <c r="H108" s="175">
        <f t="shared" si="6"/>
        <v>0</v>
      </c>
      <c r="I108" s="83"/>
      <c r="J108" s="2"/>
    </row>
    <row r="109" spans="1:10" ht="25.5" x14ac:dyDescent="0.2">
      <c r="A109" s="152"/>
      <c r="B109" s="152"/>
      <c r="C109" s="84" t="s">
        <v>94</v>
      </c>
      <c r="D109" s="168"/>
      <c r="E109" s="159" t="s">
        <v>17</v>
      </c>
      <c r="F109" s="159">
        <v>6</v>
      </c>
      <c r="G109" s="155"/>
      <c r="H109" s="175">
        <f t="shared" si="6"/>
        <v>0</v>
      </c>
      <c r="I109" s="83"/>
      <c r="J109" s="2"/>
    </row>
    <row r="110" spans="1:10" x14ac:dyDescent="0.2">
      <c r="A110" s="152"/>
      <c r="B110" s="152"/>
      <c r="C110" s="84" t="s">
        <v>95</v>
      </c>
      <c r="D110" s="168"/>
      <c r="E110" s="159" t="s">
        <v>17</v>
      </c>
      <c r="F110" s="159">
        <v>1</v>
      </c>
      <c r="G110" s="155"/>
      <c r="H110" s="175">
        <f t="shared" si="6"/>
        <v>0</v>
      </c>
      <c r="I110" s="83"/>
      <c r="J110" s="2"/>
    </row>
    <row r="111" spans="1:10" x14ac:dyDescent="0.2">
      <c r="A111" s="152"/>
      <c r="B111" s="152"/>
      <c r="C111" s="84" t="s">
        <v>96</v>
      </c>
      <c r="D111" s="168"/>
      <c r="E111" s="159" t="s">
        <v>17</v>
      </c>
      <c r="F111" s="159">
        <v>1</v>
      </c>
      <c r="G111" s="155"/>
      <c r="H111" s="175">
        <f t="shared" si="6"/>
        <v>0</v>
      </c>
      <c r="I111" s="83"/>
      <c r="J111" s="2"/>
    </row>
    <row r="112" spans="1:10" x14ac:dyDescent="0.2">
      <c r="A112" s="152"/>
      <c r="B112" s="152"/>
      <c r="C112" s="84" t="s">
        <v>97</v>
      </c>
      <c r="D112" s="168" t="s">
        <v>120</v>
      </c>
      <c r="E112" s="159" t="s">
        <v>17</v>
      </c>
      <c r="F112" s="159">
        <v>1</v>
      </c>
      <c r="G112" s="155"/>
      <c r="H112" s="175">
        <f t="shared" si="6"/>
        <v>0</v>
      </c>
      <c r="I112" s="83"/>
      <c r="J112" s="2"/>
    </row>
    <row r="113" spans="1:10" x14ac:dyDescent="0.2">
      <c r="A113" s="152"/>
      <c r="B113" s="152"/>
      <c r="C113" s="84" t="s">
        <v>95</v>
      </c>
      <c r="D113" s="168"/>
      <c r="E113" s="159" t="s">
        <v>17</v>
      </c>
      <c r="F113" s="159">
        <v>1</v>
      </c>
      <c r="G113" s="155"/>
      <c r="H113" s="175">
        <f t="shared" si="6"/>
        <v>0</v>
      </c>
      <c r="I113" s="83"/>
      <c r="J113" s="2"/>
    </row>
    <row r="114" spans="1:10" x14ac:dyDescent="0.2">
      <c r="A114" s="152"/>
      <c r="B114" s="152"/>
      <c r="C114" s="84" t="s">
        <v>98</v>
      </c>
      <c r="D114" s="168"/>
      <c r="E114" s="159" t="s">
        <v>17</v>
      </c>
      <c r="F114" s="159">
        <v>1</v>
      </c>
      <c r="G114" s="155"/>
      <c r="H114" s="175">
        <f t="shared" si="6"/>
        <v>0</v>
      </c>
      <c r="I114" s="83"/>
      <c r="J114" s="2"/>
    </row>
    <row r="115" spans="1:10" x14ac:dyDescent="0.2">
      <c r="A115" s="152"/>
      <c r="B115" s="152"/>
      <c r="C115" s="84" t="s">
        <v>85</v>
      </c>
      <c r="D115" s="169"/>
      <c r="E115" s="159" t="s">
        <v>117</v>
      </c>
      <c r="F115" s="159">
        <v>1</v>
      </c>
      <c r="G115" s="155"/>
      <c r="H115" s="175">
        <f t="shared" si="6"/>
        <v>0</v>
      </c>
      <c r="I115" s="83"/>
      <c r="J115" s="2"/>
    </row>
    <row r="116" spans="1:10" ht="25.5" x14ac:dyDescent="0.2">
      <c r="A116" s="152"/>
      <c r="B116" s="152"/>
      <c r="C116" s="84" t="s">
        <v>99</v>
      </c>
      <c r="D116" s="170"/>
      <c r="E116" s="159" t="s">
        <v>117</v>
      </c>
      <c r="F116" s="159">
        <v>1</v>
      </c>
      <c r="G116" s="155"/>
      <c r="H116" s="175">
        <f t="shared" si="6"/>
        <v>0</v>
      </c>
      <c r="I116" s="83"/>
      <c r="J116" s="2"/>
    </row>
    <row r="117" spans="1:10" x14ac:dyDescent="0.2">
      <c r="A117" s="152"/>
      <c r="B117" s="152"/>
      <c r="C117" s="84" t="s">
        <v>100</v>
      </c>
      <c r="D117" s="170" t="s">
        <v>121</v>
      </c>
      <c r="E117" s="159" t="s">
        <v>17</v>
      </c>
      <c r="F117" s="159">
        <v>1</v>
      </c>
      <c r="G117" s="155"/>
      <c r="H117" s="175">
        <f t="shared" si="6"/>
        <v>0</v>
      </c>
      <c r="I117" s="83"/>
      <c r="J117" s="2"/>
    </row>
    <row r="118" spans="1:10" x14ac:dyDescent="0.2">
      <c r="A118" s="152"/>
      <c r="B118" s="152"/>
      <c r="C118" s="84"/>
      <c r="D118" s="170"/>
      <c r="E118" s="159"/>
      <c r="F118" s="159"/>
      <c r="G118" s="155"/>
      <c r="H118" s="175"/>
      <c r="I118" s="83"/>
      <c r="J118" s="2"/>
    </row>
    <row r="119" spans="1:10" x14ac:dyDescent="0.2">
      <c r="A119" s="152"/>
      <c r="B119" s="152"/>
      <c r="C119" s="84"/>
      <c r="D119" s="171"/>
      <c r="E119" s="186"/>
      <c r="F119" s="187"/>
      <c r="G119" s="155"/>
      <c r="H119" s="175"/>
      <c r="I119" s="83"/>
      <c r="J119" s="2"/>
    </row>
    <row r="120" spans="1:10" x14ac:dyDescent="0.2">
      <c r="A120" s="183"/>
      <c r="B120" s="183"/>
      <c r="C120" s="157" t="s">
        <v>101</v>
      </c>
      <c r="D120" s="174"/>
      <c r="E120" s="184"/>
      <c r="F120" s="185"/>
      <c r="G120" s="155"/>
      <c r="H120" s="175"/>
      <c r="I120" s="83"/>
      <c r="J120" s="2"/>
    </row>
    <row r="121" spans="1:10" ht="76.5" x14ac:dyDescent="0.2">
      <c r="A121" s="152"/>
      <c r="B121" s="152"/>
      <c r="C121" s="84" t="s">
        <v>102</v>
      </c>
      <c r="D121" s="172"/>
      <c r="E121" s="160" t="s">
        <v>117</v>
      </c>
      <c r="F121" s="160">
        <v>1</v>
      </c>
      <c r="G121" s="155"/>
      <c r="H121" s="175" t="s">
        <v>122</v>
      </c>
      <c r="I121" s="83"/>
      <c r="J121" s="2"/>
    </row>
    <row r="122" spans="1:10" ht="25.5" x14ac:dyDescent="0.2">
      <c r="A122" s="152"/>
      <c r="B122" s="152"/>
      <c r="C122" s="84" t="s">
        <v>103</v>
      </c>
      <c r="D122" s="172"/>
      <c r="E122" s="160" t="s">
        <v>117</v>
      </c>
      <c r="F122" s="160">
        <v>1</v>
      </c>
      <c r="G122" s="155"/>
      <c r="H122" s="175"/>
      <c r="I122" s="83"/>
      <c r="J122" s="2"/>
    </row>
    <row r="123" spans="1:10" x14ac:dyDescent="0.2">
      <c r="A123" s="152"/>
      <c r="B123" s="152"/>
      <c r="C123" s="84" t="s">
        <v>104</v>
      </c>
      <c r="D123" s="173"/>
      <c r="E123" s="161" t="s">
        <v>116</v>
      </c>
      <c r="F123" s="162">
        <v>604</v>
      </c>
      <c r="G123" s="155"/>
      <c r="H123" s="175"/>
      <c r="I123" s="83"/>
      <c r="J123" s="2"/>
    </row>
    <row r="124" spans="1:10" x14ac:dyDescent="0.2">
      <c r="A124" s="152"/>
      <c r="B124" s="152"/>
      <c r="C124" s="84" t="s">
        <v>105</v>
      </c>
      <c r="D124" s="170"/>
      <c r="E124" s="163" t="s">
        <v>116</v>
      </c>
      <c r="F124" s="163">
        <v>365</v>
      </c>
      <c r="G124" s="155"/>
      <c r="H124" s="175"/>
      <c r="I124" s="83"/>
      <c r="J124" s="2"/>
    </row>
    <row r="125" spans="1:10" x14ac:dyDescent="0.2">
      <c r="A125" s="152"/>
      <c r="B125" s="152"/>
      <c r="C125" s="84" t="s">
        <v>106</v>
      </c>
      <c r="D125" s="170"/>
      <c r="E125" s="163" t="s">
        <v>116</v>
      </c>
      <c r="F125" s="163">
        <v>239</v>
      </c>
      <c r="G125" s="155"/>
      <c r="H125" s="175"/>
      <c r="I125" s="83"/>
      <c r="J125" s="2"/>
    </row>
    <row r="126" spans="1:10" x14ac:dyDescent="0.2">
      <c r="A126" s="152"/>
      <c r="B126" s="152"/>
      <c r="C126" s="84" t="s">
        <v>107</v>
      </c>
      <c r="D126" s="170"/>
      <c r="E126" s="163" t="s">
        <v>117</v>
      </c>
      <c r="F126" s="163">
        <v>1</v>
      </c>
      <c r="G126" s="155"/>
      <c r="H126" s="175"/>
      <c r="I126" s="83"/>
      <c r="J126" s="2"/>
    </row>
    <row r="127" spans="1:10" x14ac:dyDescent="0.2">
      <c r="A127" s="152"/>
      <c r="B127" s="152"/>
      <c r="C127" s="84" t="s">
        <v>108</v>
      </c>
      <c r="D127" s="170"/>
      <c r="E127" s="163" t="s">
        <v>117</v>
      </c>
      <c r="F127" s="163">
        <v>1</v>
      </c>
      <c r="G127" s="155"/>
      <c r="H127" s="175"/>
      <c r="I127" s="83"/>
      <c r="J127" s="2"/>
    </row>
    <row r="128" spans="1:10" ht="25.5" x14ac:dyDescent="0.2">
      <c r="A128" s="152"/>
      <c r="B128" s="152"/>
      <c r="C128" s="84" t="s">
        <v>109</v>
      </c>
      <c r="D128" s="174"/>
      <c r="E128" s="163" t="s">
        <v>117</v>
      </c>
      <c r="F128" s="163">
        <v>1</v>
      </c>
      <c r="G128" s="155"/>
      <c r="H128" s="175"/>
      <c r="I128" s="83"/>
      <c r="J128" s="2"/>
    </row>
    <row r="129" spans="1:10" x14ac:dyDescent="0.2">
      <c r="A129" s="152"/>
      <c r="B129" s="152"/>
      <c r="C129" s="157" t="s">
        <v>110</v>
      </c>
      <c r="D129" s="172"/>
      <c r="E129" s="163"/>
      <c r="F129" s="164"/>
      <c r="G129" s="155"/>
      <c r="H129" s="175"/>
      <c r="I129" s="83"/>
      <c r="J129" s="2"/>
    </row>
    <row r="130" spans="1:10" x14ac:dyDescent="0.2">
      <c r="A130" s="152"/>
      <c r="B130" s="152"/>
      <c r="C130" s="84" t="s">
        <v>111</v>
      </c>
      <c r="D130" s="172"/>
      <c r="E130" s="163" t="s">
        <v>116</v>
      </c>
      <c r="F130" s="164">
        <v>30</v>
      </c>
      <c r="G130" s="155"/>
      <c r="H130" s="175"/>
      <c r="I130" s="83"/>
      <c r="J130" s="2"/>
    </row>
    <row r="131" spans="1:10" x14ac:dyDescent="0.2">
      <c r="A131" s="152"/>
      <c r="B131" s="152"/>
      <c r="C131" s="84" t="s">
        <v>112</v>
      </c>
      <c r="D131" s="173"/>
      <c r="E131" s="163" t="s">
        <v>116</v>
      </c>
      <c r="F131" s="163">
        <v>265.3</v>
      </c>
      <c r="G131" s="155"/>
      <c r="H131" s="175"/>
      <c r="I131" s="83"/>
      <c r="J131" s="2"/>
    </row>
    <row r="132" spans="1:10" x14ac:dyDescent="0.2">
      <c r="A132" s="152"/>
      <c r="B132" s="152"/>
      <c r="C132" s="84" t="s">
        <v>113</v>
      </c>
      <c r="D132" s="173"/>
      <c r="E132" s="163" t="s">
        <v>116</v>
      </c>
      <c r="F132" s="163">
        <v>30</v>
      </c>
      <c r="G132" s="155"/>
      <c r="H132" s="175"/>
      <c r="I132" s="83"/>
      <c r="J132" s="2"/>
    </row>
    <row r="133" spans="1:10" x14ac:dyDescent="0.2">
      <c r="A133" s="152"/>
      <c r="B133" s="152"/>
      <c r="C133" s="84" t="s">
        <v>114</v>
      </c>
      <c r="D133" s="173"/>
      <c r="E133" s="163" t="s">
        <v>118</v>
      </c>
      <c r="F133" s="163">
        <v>873</v>
      </c>
      <c r="G133" s="155"/>
      <c r="H133" s="175"/>
      <c r="I133" s="83"/>
      <c r="J133" s="2"/>
    </row>
    <row r="134" spans="1:10" x14ac:dyDescent="0.2">
      <c r="A134" s="152"/>
      <c r="B134" s="152"/>
      <c r="C134" s="153" t="s">
        <v>120</v>
      </c>
      <c r="D134" s="170"/>
      <c r="E134" s="154"/>
      <c r="F134" s="155"/>
      <c r="G134" s="155"/>
      <c r="H134" s="55"/>
      <c r="I134" s="83"/>
      <c r="J134" s="2"/>
    </row>
    <row r="135" spans="1:10" ht="13.5" thickBot="1" x14ac:dyDescent="0.25">
      <c r="A135" s="144"/>
      <c r="B135" s="144"/>
      <c r="C135" s="145"/>
      <c r="D135" s="137"/>
      <c r="E135" s="137"/>
      <c r="F135" s="66"/>
      <c r="G135" s="66"/>
      <c r="H135" s="66"/>
      <c r="I135" s="83"/>
      <c r="J135" s="2"/>
    </row>
    <row r="136" spans="1:10" s="4" customFormat="1" ht="13.5" thickTop="1" x14ac:dyDescent="0.25">
      <c r="A136" s="141"/>
      <c r="B136" s="140"/>
      <c r="C136" s="142"/>
      <c r="D136" s="142"/>
      <c r="E136" s="142"/>
      <c r="F136" s="142"/>
      <c r="G136" s="143" t="s">
        <v>15</v>
      </c>
      <c r="H136" s="179">
        <f>SUM(H91:H135)</f>
        <v>0</v>
      </c>
      <c r="I136" s="83"/>
    </row>
    <row r="137" spans="1:10" s="4" customFormat="1" ht="13.5" customHeight="1" x14ac:dyDescent="0.25">
      <c r="A137" s="85"/>
      <c r="B137" s="85"/>
      <c r="C137" s="86"/>
      <c r="D137" s="87"/>
      <c r="E137" s="86"/>
      <c r="F137" s="86"/>
      <c r="G137" s="88"/>
      <c r="H137" s="89"/>
      <c r="I137" s="24"/>
    </row>
    <row r="138" spans="1:10" x14ac:dyDescent="0.2">
      <c r="A138" s="44"/>
      <c r="B138" s="44"/>
      <c r="C138" s="45"/>
      <c r="D138" s="7"/>
      <c r="E138" s="45"/>
      <c r="F138" s="45"/>
      <c r="G138" s="46"/>
      <c r="H138" s="61"/>
      <c r="I138" s="62"/>
      <c r="J138" s="2"/>
    </row>
    <row r="139" spans="1:10" ht="15.75" x14ac:dyDescent="0.2">
      <c r="A139" s="16" t="s">
        <v>45</v>
      </c>
      <c r="B139" s="16"/>
      <c r="C139" s="16"/>
      <c r="D139" s="17"/>
      <c r="E139" s="16"/>
      <c r="F139" s="18"/>
      <c r="G139" s="190" t="s">
        <v>1</v>
      </c>
      <c r="H139" s="190"/>
      <c r="I139" s="19"/>
    </row>
    <row r="140" spans="1:10" x14ac:dyDescent="0.2">
      <c r="G140" s="195" t="s">
        <v>3</v>
      </c>
      <c r="H140" s="195"/>
      <c r="I140" s="19"/>
    </row>
    <row r="141" spans="1:10" s="4" customFormat="1" ht="21" customHeight="1" x14ac:dyDescent="0.25">
      <c r="A141" s="20" t="s">
        <v>4</v>
      </c>
      <c r="B141" s="21"/>
      <c r="C141" s="21" t="s">
        <v>5</v>
      </c>
      <c r="D141" s="21" t="s">
        <v>6</v>
      </c>
      <c r="E141" s="21" t="s">
        <v>7</v>
      </c>
      <c r="F141" s="22" t="s">
        <v>8</v>
      </c>
      <c r="G141" s="21" t="s">
        <v>9</v>
      </c>
      <c r="H141" s="23" t="s">
        <v>10</v>
      </c>
      <c r="I141" s="24"/>
      <c r="J141" s="3"/>
    </row>
    <row r="142" spans="1:10" s="4" customFormat="1" ht="13.5" customHeight="1" thickBot="1" x14ac:dyDescent="0.3">
      <c r="A142" s="25">
        <v>1</v>
      </c>
      <c r="B142" s="26"/>
      <c r="C142" s="26">
        <v>2</v>
      </c>
      <c r="D142" s="26">
        <v>3</v>
      </c>
      <c r="E142" s="26">
        <v>4</v>
      </c>
      <c r="F142" s="27">
        <v>5</v>
      </c>
      <c r="G142" s="26">
        <v>6</v>
      </c>
      <c r="H142" s="28">
        <v>7</v>
      </c>
      <c r="I142" s="29"/>
      <c r="J142" s="3"/>
    </row>
    <row r="143" spans="1:10" s="4" customFormat="1" ht="13.5" customHeight="1" thickTop="1" x14ac:dyDescent="0.25">
      <c r="A143" s="146"/>
      <c r="B143" s="146"/>
      <c r="C143" s="146"/>
      <c r="D143" s="146"/>
      <c r="E143" s="146"/>
      <c r="F143" s="148"/>
      <c r="G143" s="146"/>
      <c r="H143" s="147"/>
      <c r="I143" s="29"/>
      <c r="J143" s="3"/>
    </row>
    <row r="144" spans="1:10" s="4" customFormat="1" ht="25.5" x14ac:dyDescent="0.25">
      <c r="A144" s="32" t="s">
        <v>46</v>
      </c>
      <c r="B144" s="32"/>
      <c r="C144" s="79" t="s">
        <v>60</v>
      </c>
      <c r="D144" s="32"/>
      <c r="E144" s="32" t="s">
        <v>26</v>
      </c>
      <c r="F144" s="90">
        <v>955</v>
      </c>
      <c r="G144" s="91"/>
      <c r="H144" s="180">
        <f t="shared" ref="H144" si="7">IF( F144="-",   "-",   F144*G144 )</f>
        <v>0</v>
      </c>
      <c r="I144" s="13"/>
      <c r="J144" s="3"/>
    </row>
    <row r="145" spans="1:10" s="4" customFormat="1" ht="13.5" thickBot="1" x14ac:dyDescent="0.3">
      <c r="A145" s="32"/>
      <c r="B145" s="32"/>
      <c r="C145" s="92"/>
      <c r="D145" s="32"/>
      <c r="E145" s="32"/>
      <c r="F145" s="80"/>
      <c r="G145" s="66"/>
      <c r="H145" s="66"/>
      <c r="I145" s="13"/>
      <c r="J145" s="3"/>
    </row>
    <row r="146" spans="1:10" s="4" customFormat="1" ht="13.5" thickTop="1" x14ac:dyDescent="0.25">
      <c r="A146" s="38"/>
      <c r="B146" s="39"/>
      <c r="C146" s="40"/>
      <c r="D146" s="40"/>
      <c r="E146" s="40"/>
      <c r="F146" s="40"/>
      <c r="G146" s="41" t="s">
        <v>15</v>
      </c>
      <c r="H146" s="177">
        <f>SUM(H144:H145)</f>
        <v>0</v>
      </c>
      <c r="I146" s="13"/>
      <c r="J146" s="3"/>
    </row>
    <row r="147" spans="1:10" s="4" customFormat="1" x14ac:dyDescent="0.25">
      <c r="D147" s="5"/>
      <c r="F147" s="6"/>
      <c r="I147" s="13"/>
      <c r="J147" s="3"/>
    </row>
    <row r="148" spans="1:10" s="4" customFormat="1" ht="13.5" customHeight="1" x14ac:dyDescent="0.25">
      <c r="D148" s="5"/>
      <c r="F148" s="6"/>
      <c r="I148" s="13"/>
      <c r="J148" s="3"/>
    </row>
    <row r="149" spans="1:10" s="4" customFormat="1" ht="13.5" customHeight="1" x14ac:dyDescent="0.25">
      <c r="A149" s="44"/>
      <c r="B149" s="44"/>
      <c r="C149" s="45"/>
      <c r="D149" s="7"/>
      <c r="E149" s="45"/>
      <c r="F149" s="77"/>
      <c r="G149" s="200" t="s">
        <v>1</v>
      </c>
      <c r="H149" s="201"/>
      <c r="I149" s="13"/>
      <c r="J149" s="3"/>
    </row>
    <row r="150" spans="1:10" s="4" customFormat="1" ht="13.5" customHeight="1" x14ac:dyDescent="0.25">
      <c r="A150" s="93" t="s">
        <v>47</v>
      </c>
      <c r="B150" s="94"/>
      <c r="C150" s="94"/>
      <c r="D150" s="95"/>
      <c r="E150" s="94"/>
      <c r="F150" s="96"/>
      <c r="G150" s="202" t="s">
        <v>3</v>
      </c>
      <c r="H150" s="203"/>
      <c r="I150" s="13"/>
      <c r="J150" s="3"/>
    </row>
    <row r="151" spans="1:10" s="4" customFormat="1" ht="15.75" x14ac:dyDescent="0.25">
      <c r="A151" s="97" t="s">
        <v>69</v>
      </c>
      <c r="B151" s="98"/>
      <c r="C151" s="98"/>
      <c r="D151" s="99"/>
      <c r="E151" s="98"/>
      <c r="F151" s="100"/>
      <c r="G151" s="198">
        <f>ROUND(0.03*SUM(G152:H159),0)</f>
        <v>0</v>
      </c>
      <c r="H151" s="199"/>
      <c r="I151" s="13"/>
      <c r="J151" s="3"/>
    </row>
    <row r="152" spans="1:10" s="4" customFormat="1" ht="13.5" customHeight="1" x14ac:dyDescent="0.25">
      <c r="A152" s="97" t="s">
        <v>68</v>
      </c>
      <c r="B152" s="98"/>
      <c r="C152" s="98"/>
      <c r="D152" s="99"/>
      <c r="E152" s="98"/>
      <c r="F152" s="100"/>
      <c r="G152" s="198">
        <f>H29</f>
        <v>0</v>
      </c>
      <c r="H152" s="199"/>
      <c r="I152" s="13"/>
      <c r="J152" s="3"/>
    </row>
    <row r="153" spans="1:10" s="4" customFormat="1" ht="13.5" customHeight="1" x14ac:dyDescent="0.25">
      <c r="A153" s="97" t="s">
        <v>48</v>
      </c>
      <c r="B153" s="98"/>
      <c r="C153" s="98"/>
      <c r="D153" s="99"/>
      <c r="E153" s="98"/>
      <c r="F153" s="100"/>
      <c r="G153" s="198">
        <f>H44</f>
        <v>0</v>
      </c>
      <c r="H153" s="206"/>
      <c r="I153" s="13"/>
      <c r="J153" s="3"/>
    </row>
    <row r="154" spans="1:10" s="36" customFormat="1" ht="15.75" customHeight="1" x14ac:dyDescent="0.25">
      <c r="A154" s="97" t="s">
        <v>49</v>
      </c>
      <c r="B154" s="98"/>
      <c r="C154" s="98"/>
      <c r="D154" s="99"/>
      <c r="E154" s="98"/>
      <c r="F154" s="100"/>
      <c r="G154" s="198">
        <f>H62</f>
        <v>0</v>
      </c>
      <c r="H154" s="206"/>
      <c r="I154" s="43"/>
    </row>
    <row r="155" spans="1:10" ht="17.25" customHeight="1" x14ac:dyDescent="0.2">
      <c r="A155" s="97" t="s">
        <v>67</v>
      </c>
      <c r="B155" s="98"/>
      <c r="C155" s="98"/>
      <c r="D155" s="99"/>
      <c r="E155" s="98"/>
      <c r="F155" s="100"/>
      <c r="G155" s="198">
        <f>H72</f>
        <v>0</v>
      </c>
      <c r="H155" s="206"/>
      <c r="I155" s="101"/>
      <c r="J155" s="2"/>
    </row>
    <row r="156" spans="1:10" s="4" customFormat="1" ht="15" customHeight="1" x14ac:dyDescent="0.25">
      <c r="A156" s="97" t="s">
        <v>50</v>
      </c>
      <c r="B156" s="98"/>
      <c r="C156" s="98"/>
      <c r="D156" s="99"/>
      <c r="E156" s="98"/>
      <c r="F156" s="100"/>
      <c r="G156" s="198">
        <v>0</v>
      </c>
      <c r="H156" s="206"/>
      <c r="I156" s="102"/>
      <c r="J156" s="3"/>
    </row>
    <row r="157" spans="1:10" s="4" customFormat="1" ht="15" customHeight="1" x14ac:dyDescent="0.25">
      <c r="A157" s="97" t="s">
        <v>51</v>
      </c>
      <c r="B157" s="98"/>
      <c r="C157" s="98"/>
      <c r="D157" s="99"/>
      <c r="E157" s="98"/>
      <c r="F157" s="100"/>
      <c r="G157" s="198">
        <f>H83</f>
        <v>0</v>
      </c>
      <c r="H157" s="206"/>
      <c r="I157" s="102"/>
      <c r="J157" s="3"/>
    </row>
    <row r="158" spans="1:10" ht="15.75" x14ac:dyDescent="0.2">
      <c r="A158" s="97" t="s">
        <v>52</v>
      </c>
      <c r="B158" s="98"/>
      <c r="C158" s="98"/>
      <c r="D158" s="99"/>
      <c r="E158" s="98"/>
      <c r="F158" s="100"/>
      <c r="G158" s="198">
        <f>H136</f>
        <v>0</v>
      </c>
      <c r="H158" s="206"/>
      <c r="I158" s="9"/>
    </row>
    <row r="159" spans="1:10" ht="12.75" customHeight="1" x14ac:dyDescent="0.2">
      <c r="A159" s="97" t="s">
        <v>53</v>
      </c>
      <c r="B159" s="98"/>
      <c r="C159" s="98"/>
      <c r="D159" s="99"/>
      <c r="E159" s="98"/>
      <c r="F159" s="100"/>
      <c r="G159" s="198">
        <f>H146</f>
        <v>0</v>
      </c>
      <c r="H159" s="206"/>
      <c r="I159" s="103"/>
    </row>
    <row r="160" spans="1:10" s="4" customFormat="1" ht="15.75" x14ac:dyDescent="0.25">
      <c r="A160" s="97"/>
      <c r="B160" s="98"/>
      <c r="C160" s="98"/>
      <c r="D160" s="99"/>
      <c r="E160" s="98"/>
      <c r="F160" s="100"/>
      <c r="G160" s="181"/>
      <c r="H160" s="182"/>
      <c r="I160" s="24"/>
      <c r="J160" s="3"/>
    </row>
    <row r="161" spans="1:10" s="4" customFormat="1" ht="18" customHeight="1" x14ac:dyDescent="0.25">
      <c r="A161" s="104" t="s">
        <v>54</v>
      </c>
      <c r="B161" s="105"/>
      <c r="C161" s="105"/>
      <c r="D161" s="106"/>
      <c r="E161" s="105"/>
      <c r="F161" s="107"/>
      <c r="G161" s="207">
        <f>SUM(G151:H159)</f>
        <v>0</v>
      </c>
      <c r="H161" s="208"/>
      <c r="I161" s="29"/>
      <c r="J161" s="3"/>
    </row>
    <row r="162" spans="1:10" s="4" customFormat="1" ht="15.75" x14ac:dyDescent="0.25">
      <c r="A162" s="16"/>
      <c r="B162" s="108"/>
      <c r="C162" s="108"/>
      <c r="D162" s="109"/>
      <c r="E162" s="108"/>
      <c r="F162" s="110"/>
      <c r="G162" s="111"/>
      <c r="H162" s="112"/>
      <c r="I162" s="29"/>
      <c r="J162" s="3"/>
    </row>
    <row r="163" spans="1:10" s="4" customFormat="1" ht="15.75" x14ac:dyDescent="0.25">
      <c r="A163" s="113" t="s">
        <v>55</v>
      </c>
      <c r="B163" s="114"/>
      <c r="C163" s="114"/>
      <c r="D163" s="115"/>
      <c r="E163" s="114"/>
      <c r="F163" s="116">
        <v>0.05</v>
      </c>
      <c r="G163" s="209">
        <f xml:space="preserve"> F163 * G161</f>
        <v>0</v>
      </c>
      <c r="H163" s="209"/>
      <c r="I163" s="29"/>
      <c r="J163" s="3"/>
    </row>
    <row r="164" spans="1:10" s="4" customFormat="1" ht="15.75" x14ac:dyDescent="0.25">
      <c r="A164" s="113" t="s">
        <v>56</v>
      </c>
      <c r="B164" s="114"/>
      <c r="C164" s="114"/>
      <c r="D164" s="117"/>
      <c r="E164" s="118"/>
      <c r="F164" s="119"/>
      <c r="G164" s="204">
        <f>G161+G163</f>
        <v>0</v>
      </c>
      <c r="H164" s="205"/>
      <c r="I164" s="13"/>
      <c r="J164" s="3"/>
    </row>
    <row r="165" spans="1:10" s="36" customFormat="1" ht="15.75" customHeight="1" x14ac:dyDescent="0.25">
      <c r="A165" s="113" t="s">
        <v>57</v>
      </c>
      <c r="B165" s="114"/>
      <c r="C165" s="114"/>
      <c r="D165" s="115"/>
      <c r="E165" s="114"/>
      <c r="F165" s="116">
        <v>0.22</v>
      </c>
      <c r="G165" s="204">
        <f>F165*G164</f>
        <v>0</v>
      </c>
      <c r="H165" s="205"/>
      <c r="I165" s="43"/>
    </row>
    <row r="166" spans="1:10" ht="17.25" customHeight="1" x14ac:dyDescent="0.2">
      <c r="A166" s="120" t="s">
        <v>58</v>
      </c>
      <c r="B166" s="121"/>
      <c r="C166" s="121"/>
      <c r="D166" s="122"/>
      <c r="E166" s="121"/>
      <c r="F166" s="123"/>
      <c r="G166" s="204">
        <f>G164+G165</f>
        <v>0</v>
      </c>
      <c r="H166" s="205"/>
      <c r="I166" s="101"/>
      <c r="J166" s="2"/>
    </row>
    <row r="167" spans="1:10" s="4" customFormat="1" x14ac:dyDescent="0.2">
      <c r="D167" s="5"/>
      <c r="F167" s="6"/>
      <c r="G167" s="2"/>
      <c r="H167" s="2"/>
      <c r="I167" s="102"/>
      <c r="J167" s="3"/>
    </row>
    <row r="168" spans="1:10" s="4" customFormat="1" x14ac:dyDescent="0.2">
      <c r="D168" s="5"/>
      <c r="F168" s="6"/>
      <c r="G168" s="2"/>
      <c r="H168" s="2"/>
      <c r="I168" s="102"/>
      <c r="J168" s="3"/>
    </row>
    <row r="169" spans="1:10" s="4" customFormat="1" ht="15" customHeight="1" x14ac:dyDescent="0.2">
      <c r="D169" s="5"/>
      <c r="F169" s="6"/>
      <c r="G169" s="2"/>
      <c r="H169" s="2"/>
      <c r="I169" s="102"/>
      <c r="J169" s="3"/>
    </row>
    <row r="170" spans="1:10" s="4" customFormat="1" x14ac:dyDescent="0.2">
      <c r="D170" s="5"/>
      <c r="F170" s="6"/>
      <c r="G170" s="2"/>
      <c r="H170" s="2"/>
      <c r="I170" s="124"/>
      <c r="J170" s="3"/>
    </row>
    <row r="171" spans="1:10" x14ac:dyDescent="0.2">
      <c r="I171" s="103"/>
    </row>
    <row r="172" spans="1:10" x14ac:dyDescent="0.2">
      <c r="I172" s="125"/>
    </row>
    <row r="173" spans="1:10" x14ac:dyDescent="0.2">
      <c r="I173" s="125"/>
    </row>
    <row r="174" spans="1:10" x14ac:dyDescent="0.2">
      <c r="I174" s="15"/>
    </row>
    <row r="175" spans="1:10" x14ac:dyDescent="0.2">
      <c r="I175" s="15"/>
    </row>
    <row r="176" spans="1:10" x14ac:dyDescent="0.2">
      <c r="I176" s="15"/>
    </row>
    <row r="177" spans="9:9" x14ac:dyDescent="0.2">
      <c r="I177" s="15"/>
    </row>
    <row r="178" spans="9:9" x14ac:dyDescent="0.2">
      <c r="I178" s="15"/>
    </row>
    <row r="179" spans="9:9" x14ac:dyDescent="0.2">
      <c r="I179" s="15"/>
    </row>
    <row r="180" spans="9:9" x14ac:dyDescent="0.2">
      <c r="I180" s="15"/>
    </row>
    <row r="181" spans="9:9" x14ac:dyDescent="0.2">
      <c r="I181" s="15"/>
    </row>
    <row r="182" spans="9:9" x14ac:dyDescent="0.2">
      <c r="I182" s="125"/>
    </row>
    <row r="183" spans="9:9" x14ac:dyDescent="0.2">
      <c r="I183" s="125"/>
    </row>
  </sheetData>
  <mergeCells count="36">
    <mergeCell ref="G166:H166"/>
    <mergeCell ref="G153:H153"/>
    <mergeCell ref="G154:H154"/>
    <mergeCell ref="G155:H155"/>
    <mergeCell ref="G156:H156"/>
    <mergeCell ref="G157:H157"/>
    <mergeCell ref="G158:H158"/>
    <mergeCell ref="G159:H159"/>
    <mergeCell ref="G161:H161"/>
    <mergeCell ref="G163:H163"/>
    <mergeCell ref="G164:H164"/>
    <mergeCell ref="G165:H165"/>
    <mergeCell ref="G152:H152"/>
    <mergeCell ref="G66:H66"/>
    <mergeCell ref="G75:H75"/>
    <mergeCell ref="G76:H76"/>
    <mergeCell ref="G86:H86"/>
    <mergeCell ref="G87:H87"/>
    <mergeCell ref="G139:H139"/>
    <mergeCell ref="G140:H140"/>
    <mergeCell ref="G149:H149"/>
    <mergeCell ref="G150:H150"/>
    <mergeCell ref="G151:H151"/>
    <mergeCell ref="A88:B88"/>
    <mergeCell ref="G21:H21"/>
    <mergeCell ref="G32:H32"/>
    <mergeCell ref="G33:H33"/>
    <mergeCell ref="G47:H47"/>
    <mergeCell ref="G48:H48"/>
    <mergeCell ref="G65:H65"/>
    <mergeCell ref="G20:H20"/>
    <mergeCell ref="A1:H1"/>
    <mergeCell ref="A3:H3"/>
    <mergeCell ref="G4:H4"/>
    <mergeCell ref="G9:H9"/>
    <mergeCell ref="G10:H10"/>
  </mergeCells>
  <phoneticPr fontId="25" type="noConversion"/>
  <pageMargins left="0.70866141732283472" right="0.39370078740157483" top="0.74803149606299213" bottom="0.74803149606299213" header="0.31496062992125984" footer="0.31496062992125984"/>
  <pageSetup paperSize="9" scale="97" fitToHeight="0" orientation="portrait" r:id="rId1"/>
  <rowBreaks count="3" manualBreakCount="3">
    <brk id="30" max="5" man="1"/>
    <brk id="63" max="5" man="1"/>
    <brk id="147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KLM</dc:creator>
  <cp:lastModifiedBy>Priit</cp:lastModifiedBy>
  <cp:lastPrinted>2024-05-15T10:19:50Z</cp:lastPrinted>
  <dcterms:created xsi:type="dcterms:W3CDTF">2024-02-04T14:15:31Z</dcterms:created>
  <dcterms:modified xsi:type="dcterms:W3CDTF">2024-05-27T10:31:06Z</dcterms:modified>
</cp:coreProperties>
</file>