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1"/>
  </bookViews>
  <sheets>
    <sheet name="Kohvik eelarve" sheetId="1" r:id="rId1"/>
    <sheet name="Kohvik pakkumine" sheetId="2" r:id="rId2"/>
  </sheets>
  <definedNames/>
  <calcPr fullCalcOnLoad="1"/>
</workbook>
</file>

<file path=xl/sharedStrings.xml><?xml version="1.0" encoding="utf-8"?>
<sst xmlns="http://schemas.openxmlformats.org/spreadsheetml/2006/main" count="532" uniqueCount="274">
  <si>
    <t xml:space="preserve">KOHVIK </t>
  </si>
  <si>
    <t>PÕHJA-TALLINNA LO. TALLINN</t>
  </si>
  <si>
    <t>Alus: EVS 885, 2005 ehituskulude liigitus</t>
  </si>
  <si>
    <t>NIMETUS</t>
  </si>
  <si>
    <t>Maksumus</t>
  </si>
  <si>
    <t xml:space="preserve">EURODES </t>
  </si>
  <si>
    <t>sealhulgas</t>
  </si>
  <si>
    <t>töö maksumus</t>
  </si>
  <si>
    <t>materjalid</t>
  </si>
  <si>
    <t>masinad</t>
  </si>
  <si>
    <t>KOKKU</t>
  </si>
  <si>
    <t>eurodes</t>
  </si>
  <si>
    <t>Välisrajatised</t>
  </si>
  <si>
    <t>Hoonealune süvend</t>
  </si>
  <si>
    <t>Kaeved</t>
  </si>
  <si>
    <t>Täited</t>
  </si>
  <si>
    <t>Pinnase vedu</t>
  </si>
  <si>
    <t>Kokku</t>
  </si>
  <si>
    <t>Hoonevälised ehitised</t>
  </si>
  <si>
    <t>Välistrepid</t>
  </si>
  <si>
    <t>144.</t>
  </si>
  <si>
    <t>Varikatused</t>
  </si>
  <si>
    <t>Välisvõrgud</t>
  </si>
  <si>
    <t>Väliskanalisatsioon</t>
  </si>
  <si>
    <t>Veetorustik</t>
  </si>
  <si>
    <t>Gaasitrass</t>
  </si>
  <si>
    <t>Sideliinid</t>
  </si>
  <si>
    <t>Kaeved maa-alal</t>
  </si>
  <si>
    <t>Mulded</t>
  </si>
  <si>
    <t>Täide</t>
  </si>
  <si>
    <t>Maa-ala pinnakatted</t>
  </si>
  <si>
    <t>Haljastus</t>
  </si>
  <si>
    <t>Teede ja platside alused</t>
  </si>
  <si>
    <t>Teede-ja platside katted</t>
  </si>
  <si>
    <t>Kivi-ja plaatkatted</t>
  </si>
  <si>
    <t>Äärekivid ja sadeveerennid</t>
  </si>
  <si>
    <t>Alused ja vundamendid</t>
  </si>
  <si>
    <t>Rostvärgid ja taldmikud</t>
  </si>
  <si>
    <t>211.</t>
  </si>
  <si>
    <t>Liiv-ja killustikalused</t>
  </si>
  <si>
    <t>Betoontarindid</t>
  </si>
  <si>
    <t>22.</t>
  </si>
  <si>
    <t>Vundamendid</t>
  </si>
  <si>
    <t>221.</t>
  </si>
  <si>
    <t>Vundamentide liiv-ja killustikalused</t>
  </si>
  <si>
    <t>222.</t>
  </si>
  <si>
    <t>Alusmüüritised soklid vundamenditalad</t>
  </si>
  <si>
    <t>226.</t>
  </si>
  <si>
    <t>Postvundament</t>
  </si>
  <si>
    <t>227.</t>
  </si>
  <si>
    <t>Sooja-ja hüdroisolatsioon</t>
  </si>
  <si>
    <t>23.</t>
  </si>
  <si>
    <t>Aluspõrandad</t>
  </si>
  <si>
    <t>231.</t>
  </si>
  <si>
    <t>Liiv- ja killustikalus</t>
  </si>
  <si>
    <t>232.</t>
  </si>
  <si>
    <t>236.</t>
  </si>
  <si>
    <t>Kandetarindid</t>
  </si>
  <si>
    <t>Kandvadtarindid ja välisseinad</t>
  </si>
  <si>
    <t>Monol.raudbetoonist tarindid</t>
  </si>
  <si>
    <t>Metalltarindid</t>
  </si>
  <si>
    <t>Müüritised</t>
  </si>
  <si>
    <t>Seinte puittarindid</t>
  </si>
  <si>
    <t>Seinte fassaadikatted</t>
  </si>
  <si>
    <t>Vahe- ja katuslaed</t>
  </si>
  <si>
    <t>Fassaadielemendid ja katused</t>
  </si>
  <si>
    <t>Klaasfassaadid,vitriinid ja eriaknad,trellid</t>
  </si>
  <si>
    <t>Klaasfassaadid</t>
  </si>
  <si>
    <t>Aknad</t>
  </si>
  <si>
    <t>Aknalauad ja akna-ukseplekid</t>
  </si>
  <si>
    <t>Puitalumiiniumaknad</t>
  </si>
  <si>
    <t>Välisuksed ja väravad</t>
  </si>
  <si>
    <t>Lukustus ja varustus</t>
  </si>
  <si>
    <t>Välisuksed</t>
  </si>
  <si>
    <t>Katusetarindid</t>
  </si>
  <si>
    <t>Rõdude isolatsioonid</t>
  </si>
  <si>
    <t>Katusetööd</t>
  </si>
  <si>
    <t>Ruumi tarindid ja pinnakatted</t>
  </si>
  <si>
    <t>Vaheseinad</t>
  </si>
  <si>
    <t>Laotud vaheseinad</t>
  </si>
  <si>
    <t>Põrandad ja põrandakatted</t>
  </si>
  <si>
    <t>Põrandatasandused</t>
  </si>
  <si>
    <t>Põranda katteplaadid restid</t>
  </si>
  <si>
    <t>Sooja-heli-ja hüdroisolatsioon</t>
  </si>
  <si>
    <t>Tehnosüsteemid</t>
  </si>
  <si>
    <t>Veevarustus ja kanalisatsioon</t>
  </si>
  <si>
    <t>Hoone siseveevrustus</t>
  </si>
  <si>
    <t>Kanalisatsioon</t>
  </si>
  <si>
    <t xml:space="preserve">Veemõõdusõlm </t>
  </si>
  <si>
    <t>Küte,ventilatsioon ja jahutus</t>
  </si>
  <si>
    <t>Küttetorustikud</t>
  </si>
  <si>
    <t>Ehitusplatsi korralduskulud</t>
  </si>
  <si>
    <t>Ajutised ehitised ehitusplatsil</t>
  </si>
  <si>
    <t>Soojakud ja olmeruumid</t>
  </si>
  <si>
    <t>Tellingud, lavad ja tõstukid</t>
  </si>
  <si>
    <t>Ajutised tehnosüsteemid</t>
  </si>
  <si>
    <t>Masinad ja seadmed</t>
  </si>
  <si>
    <t>Mobiilkraana</t>
  </si>
  <si>
    <t>Veod</t>
  </si>
  <si>
    <t>Materjalide vedu</t>
  </si>
  <si>
    <t>Ehitusplatsi üldkulud</t>
  </si>
  <si>
    <t>Juhtimiskulud</t>
  </si>
  <si>
    <t>Järelvalve</t>
  </si>
  <si>
    <t>Kulud abistavale tegevusele</t>
  </si>
  <si>
    <t>Lõplik koristamine</t>
  </si>
  <si>
    <t>Eelarve kokku Euro</t>
  </si>
  <si>
    <t>käibemaks 20% Euro</t>
  </si>
  <si>
    <t>Kokku Euro</t>
  </si>
  <si>
    <t>KOHVIK KOPLIRANNA TN.1</t>
  </si>
  <si>
    <t>MÜ</t>
  </si>
  <si>
    <t>Kogus</t>
  </si>
  <si>
    <t xml:space="preserve">Ühiku </t>
  </si>
  <si>
    <t>maksumus</t>
  </si>
  <si>
    <t>EURO</t>
  </si>
  <si>
    <t>Pinnase kaevamine puistesse ekskavaatoriga</t>
  </si>
  <si>
    <t>m3</t>
  </si>
  <si>
    <t>Pinnase tagasitäide buldooseriga koos täitepinnase maksumusega</t>
  </si>
  <si>
    <t>Pinnase ja ehitusprahi trantsport kuni 5km kaugusele jäätmetalongi maks.</t>
  </si>
  <si>
    <t>obj</t>
  </si>
  <si>
    <t>Monol. r/b trepid betoon C30/37</t>
  </si>
  <si>
    <t>Trepi katmine kivikattega</t>
  </si>
  <si>
    <t>m2</t>
  </si>
  <si>
    <t>Teraskonstruktsioonis terasastmetega välistrepp (loode fassaadil)</t>
  </si>
  <si>
    <t>kmpl</t>
  </si>
  <si>
    <t>Katuseterrassi varikatus kergkonstruktsioonis</t>
  </si>
  <si>
    <t>Peasissepääsu varikatus</t>
  </si>
  <si>
    <t>K-11 Olmekanalisatsioon dn160</t>
  </si>
  <si>
    <t>jm</t>
  </si>
  <si>
    <t>K3-1 väljund tehnoloogiline kanalisatsioon dn110 kaitsehülss DN150</t>
  </si>
  <si>
    <t>K11-1 väljund  kanalisatsioon dn110 kaitsehülss DN150</t>
  </si>
  <si>
    <t>K11-2 väljund kaitsehülss DN150</t>
  </si>
  <si>
    <t>Kaitsehülss DN100</t>
  </si>
  <si>
    <t>Rasvapüüdur NS4 koos õhutustoruga dn110 kaitsehülss 150 1jm</t>
  </si>
  <si>
    <t>Kanalisatsioonikaev 560/315 PL</t>
  </si>
  <si>
    <t>Kanalisatsioonikaev 400/315 PL</t>
  </si>
  <si>
    <t>K-1 Ol.ol. Kaevu rekonstrueerimine</t>
  </si>
  <si>
    <t>K1-1 400/315PL ol.ol.kanalisatsiooni liitumispunkt</t>
  </si>
  <si>
    <t>Välistrass kaevetööd koos tagasitäite ja põhja ettevalmistusega</t>
  </si>
  <si>
    <t>jmtrass</t>
  </si>
  <si>
    <t>Veevarustuse välistrass</t>
  </si>
  <si>
    <t>Veevarustuse toru dn50x4,6</t>
  </si>
  <si>
    <t>Maakraan MK-1 DN40 spindli pikenduse ja kapega</t>
  </si>
  <si>
    <t>Sadulühendus De250-50</t>
  </si>
  <si>
    <t>Ol.ol.sadulühendus De250-32 demonteerida</t>
  </si>
  <si>
    <t>Gaasivarustus</t>
  </si>
  <si>
    <t>Terasest tehaseisoleeritud DN25 toru kmplektis PE/teras liitmikuga</t>
  </si>
  <si>
    <t>Ühendused üleminekud,kolmikud ,kuulkraanid jne.</t>
  </si>
  <si>
    <t>Madalpinge kaabel koos mullatöödega</t>
  </si>
  <si>
    <t>Kaeved maa-ala</t>
  </si>
  <si>
    <t>Kaevetööd</t>
  </si>
  <si>
    <t xml:space="preserve">Kasvupinnase eemaldamine Hkesk=20cm </t>
  </si>
  <si>
    <t>Ehituseks sobimatu pinnase kaevamine (mullane ehituspraht,asfalt</t>
  </si>
  <si>
    <t>ja tellised,ehitusprahiga mullane peenliiv,murenenud killustik,rohke</t>
  </si>
  <si>
    <t>tolmse saviliiva vahetäitega killustik) Määrab ehitaja</t>
  </si>
  <si>
    <t>Dreenkiht kihi paksus on muutuv sirka 140m3</t>
  </si>
  <si>
    <t>Haljastustööd</t>
  </si>
  <si>
    <t>Mulde aluspinna planeerimine ja tihendamine</t>
  </si>
  <si>
    <t>Muru kasvualuse rajamine ja külv</t>
  </si>
  <si>
    <t>Killustikalus h=20cm põhi fr. 32/64,kiilumis fr. 0/31,5 segu nr.2</t>
  </si>
  <si>
    <t>Killustikalus h=20cm sidumata segu nr.2 (0/31,5)</t>
  </si>
  <si>
    <t>Teede ja platside katted</t>
  </si>
  <si>
    <t>Ol.ol.katendi freesimine h=5cm</t>
  </si>
  <si>
    <t>Tihedast asfaltbetoonist AC8surf kiht h=6cm bituumeni sisaldus-5,8%</t>
  </si>
  <si>
    <t>filler sisaldus -10-13%</t>
  </si>
  <si>
    <t>Tihedast asfaltbetoonist AC12surf kiht h=4cm bituumeni sisaldus-5,2%</t>
  </si>
  <si>
    <t>filler sisaldus -8-12%</t>
  </si>
  <si>
    <t>Tihedast asfaltbetoonist AC12surf kiht h=5cm bituumeni sisaldus-5,2%</t>
  </si>
  <si>
    <t>Poorsest asfaltbetoonist AC20 base kiht h=6cm bituumeni sisaldus -3,4%</t>
  </si>
  <si>
    <t>filler sisaldus -2-8%</t>
  </si>
  <si>
    <t>Tehiskivist sillutis (Talot murukivi) koos liivast alusega</t>
  </si>
  <si>
    <t>Tehiskivist sillutis (betoonkivi h=6cm) koos liivast alusega</t>
  </si>
  <si>
    <t>Betoonäärekivi (150x290x800mm)</t>
  </si>
  <si>
    <t>Betoonäärekivi (50x200x500mm)</t>
  </si>
  <si>
    <t>Killustikalused 200mm tihendamisega</t>
  </si>
  <si>
    <t>Monol.r/b taldmik postide alla betoon C37 600x600X200mm</t>
  </si>
  <si>
    <t>Monol.r/b taldmik betoon C37 600X200mm</t>
  </si>
  <si>
    <t>Dreeniv tihendatud liiv ümber perimeetri</t>
  </si>
  <si>
    <t xml:space="preserve">Vundamendi müüritised </t>
  </si>
  <si>
    <t>Columbia kivi 240mm betoonist täitega</t>
  </si>
  <si>
    <t>Columbia kivi 140mm betoonist täitega</t>
  </si>
  <si>
    <t>Plaat-ja postvundamendid</t>
  </si>
  <si>
    <t>Mono.r/b postvundamendid betoon C37 200X200mm</t>
  </si>
  <si>
    <t>Hüdroisolatsioon</t>
  </si>
  <si>
    <t>Vahtpolustürool EPS 130mm</t>
  </si>
  <si>
    <t>Vahtpolustürool EPS 50mm</t>
  </si>
  <si>
    <t>Tihendatud liivastalus 100mm</t>
  </si>
  <si>
    <t>Monol.r/b põrand betoon C25 100mm võrk 150/150</t>
  </si>
  <si>
    <t>EPS 120 soojusisolatsioon 200mm</t>
  </si>
  <si>
    <t>Monol.r/b sillused betoon C37</t>
  </si>
  <si>
    <t>Monol.r/b vöö betoon C25</t>
  </si>
  <si>
    <t>Teraspostid</t>
  </si>
  <si>
    <t>Metallpindade korrosioonitõrje</t>
  </si>
  <si>
    <t>Teraspostid IPE 112jm</t>
  </si>
  <si>
    <t>kg</t>
  </si>
  <si>
    <t>Terastalad IPE 120jm</t>
  </si>
  <si>
    <t>Aeroc ECO Therm 375mm</t>
  </si>
  <si>
    <t>Aeroc Classic 200mm</t>
  </si>
  <si>
    <t>Puittarindid</t>
  </si>
  <si>
    <t>Vertikaalne vooder 18-22mm horisontaalne roov 25mm</t>
  </si>
  <si>
    <t>Roov/tuulutus 32mm</t>
  </si>
  <si>
    <t>Höövel puitribid 200x100 s.=200</t>
  </si>
  <si>
    <t>Fassaadikatted</t>
  </si>
  <si>
    <t>Sokli krohvimine</t>
  </si>
  <si>
    <t>Naturaalne tooniga puitpindade värvimine</t>
  </si>
  <si>
    <t>Õõnespaneel HC22 paigaldamine koos monoliitmisega</t>
  </si>
  <si>
    <t>Õõnespaneel HC15 paigaldamine koos monoliitmisega</t>
  </si>
  <si>
    <t>Klaasfassaadid,vitriinid ja eriaknad</t>
  </si>
  <si>
    <t>Klaasfassaad ümber terrassi II korrus</t>
  </si>
  <si>
    <t>Aknalauad</t>
  </si>
  <si>
    <t>Aknalauad lamineeritud plaadist koos kark</t>
  </si>
  <si>
    <t>Akna-ukseplekid</t>
  </si>
  <si>
    <t>Klaasist välisuksed</t>
  </si>
  <si>
    <t>Kahepoolsed välisuksed klaasitud</t>
  </si>
  <si>
    <t>tk</t>
  </si>
  <si>
    <t>Ühepoolsed klaasitud uksed</t>
  </si>
  <si>
    <t>Katusesõlmed sadeveed</t>
  </si>
  <si>
    <t>Rõdu isolatsioonid</t>
  </si>
  <si>
    <t xml:space="preserve">Hüdroisolatsioon </t>
  </si>
  <si>
    <t>EPS 120floor isol.plaat 200mm</t>
  </si>
  <si>
    <t>R/B tasanduskiht 60mm</t>
  </si>
  <si>
    <t>Katus K-01</t>
  </si>
  <si>
    <t xml:space="preserve">Viimistlusplaat talade vahel </t>
  </si>
  <si>
    <t>Mineraalvill 20mm /met.karkass 22mm</t>
  </si>
  <si>
    <t>Mineraalvillaplaat/puitkarkass 50mm</t>
  </si>
  <si>
    <t>Aurutõke</t>
  </si>
  <si>
    <t>Mineraalvill 200mm</t>
  </si>
  <si>
    <t>Kandev puit/teraskarkass 200mm</t>
  </si>
  <si>
    <t>Tuuletõke</t>
  </si>
  <si>
    <t xml:space="preserve">Kaldkiht 0-100mm </t>
  </si>
  <si>
    <t>OSB plaat</t>
  </si>
  <si>
    <t>SBS 2X 10mm</t>
  </si>
  <si>
    <t>Aeroc Classic 150mm</t>
  </si>
  <si>
    <t>Siseuksed</t>
  </si>
  <si>
    <t xml:space="preserve">Siseuksed </t>
  </si>
  <si>
    <t>Siseseinate pinnakatted</t>
  </si>
  <si>
    <t>Värvkatted</t>
  </si>
  <si>
    <t>Vooderdustööd</t>
  </si>
  <si>
    <t>Lagede pinnakatted</t>
  </si>
  <si>
    <t xml:space="preserve">Tolmuvabaks töödeldud </t>
  </si>
  <si>
    <t>Mono.r/b tasanduskiht 100mm betoon C25 võrk 150/150</t>
  </si>
  <si>
    <t>Põranda katteplaadid restid vuugid</t>
  </si>
  <si>
    <t>Süvistatud ribiline alumiinium harjasmatt</t>
  </si>
  <si>
    <t>Plaatpõrandad</t>
  </si>
  <si>
    <t>Puitpõrandad</t>
  </si>
  <si>
    <t>EPS 120 floor isolatsiooniplaat 100mm</t>
  </si>
  <si>
    <t>Olmereoveekanalisatsioon</t>
  </si>
  <si>
    <t>Sadeveekanalisatsioon</t>
  </si>
  <si>
    <t>Sanitaartehnika seadmed</t>
  </si>
  <si>
    <t>713.1</t>
  </si>
  <si>
    <t>Aksessuaarid</t>
  </si>
  <si>
    <t>Veemõõdusõlm</t>
  </si>
  <si>
    <t xml:space="preserve">Veemõõdusõlm ja tuletõrjeveesõlm </t>
  </si>
  <si>
    <t>Katlamajad,soojasõlmed,boilerid</t>
  </si>
  <si>
    <t>Ventilatsiooniseadmed</t>
  </si>
  <si>
    <t>Ventilatsiooni - ja jahutustorustikud</t>
  </si>
  <si>
    <t>Jahutusseadmed</t>
  </si>
  <si>
    <t>Tuletõrjevarustus</t>
  </si>
  <si>
    <t>Tuletõrjeveevarustuse torustikud ja seadmed</t>
  </si>
  <si>
    <t>Tulekustutid 6kg</t>
  </si>
  <si>
    <t>Tugevvoolupaigaldis</t>
  </si>
  <si>
    <t>Elektri peajaotussüsteemid</t>
  </si>
  <si>
    <t>Kaabeldus</t>
  </si>
  <si>
    <t>Valgustussüsteemid</t>
  </si>
  <si>
    <t>Piksekaitse ja maandus</t>
  </si>
  <si>
    <t>Nõrkvoolupaigaldis ja automaatika</t>
  </si>
  <si>
    <t>Hooneautomaatika</t>
  </si>
  <si>
    <t>Andmeside ja infosüsteemid</t>
  </si>
  <si>
    <t>Turvasüsteemid</t>
  </si>
  <si>
    <t>kuu</t>
  </si>
  <si>
    <t>Ajutised tehnoseadmed</t>
  </si>
  <si>
    <t>Ehitusaegne küte,elekter,vesi-kanal jne.</t>
  </si>
  <si>
    <t>päev</t>
  </si>
  <si>
    <t>ühik</t>
  </si>
  <si>
    <t>Lõplik koristus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</si>
</sst>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1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3" xfId="0" applyBorder="1" applyAlignment="1">
      <alignment/>
    </xf>
    <xf numFmtId="164" fontId="3" fillId="0" borderId="3" xfId="0" applyFon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4" xfId="0" applyBorder="1" applyAlignment="1">
      <alignment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3" fillId="0" borderId="6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4" fillId="0" borderId="0" xfId="0" applyNumberFormat="1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/>
    </xf>
    <xf numFmtId="166" fontId="4" fillId="0" borderId="8" xfId="0" applyNumberFormat="1" applyFont="1" applyBorder="1" applyAlignment="1">
      <alignment/>
    </xf>
    <xf numFmtId="164" fontId="3" fillId="0" borderId="4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4" fontId="4" fillId="0" borderId="4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3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6" fontId="4" fillId="0" borderId="4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7" fontId="3" fillId="0" borderId="4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6" fontId="3" fillId="0" borderId="5" xfId="0" applyNumberFormat="1" applyFont="1" applyBorder="1" applyAlignment="1">
      <alignment horizontal="center"/>
    </xf>
    <xf numFmtId="167" fontId="3" fillId="0" borderId="6" xfId="0" applyNumberFormat="1" applyFont="1" applyBorder="1" applyAlignment="1">
      <alignment/>
    </xf>
    <xf numFmtId="166" fontId="3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4" fillId="0" borderId="4" xfId="0" applyNumberFormat="1" applyFont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166" fontId="1" fillId="0" borderId="7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7" fontId="1" fillId="0" borderId="8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/>
    </xf>
    <xf numFmtId="167" fontId="5" fillId="0" borderId="0" xfId="0" applyNumberFormat="1" applyFont="1" applyFill="1" applyBorder="1" applyAlignment="1">
      <alignment/>
    </xf>
    <xf numFmtId="164" fontId="0" fillId="0" borderId="4" xfId="0" applyFont="1" applyBorder="1" applyAlignment="1">
      <alignment/>
    </xf>
    <xf numFmtId="164" fontId="2" fillId="0" borderId="0" xfId="0" applyFont="1" applyBorder="1" applyAlignment="1">
      <alignment/>
    </xf>
    <xf numFmtId="167" fontId="3" fillId="0" borderId="6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4" fontId="8" fillId="0" borderId="4" xfId="0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/>
    </xf>
    <xf numFmtId="167" fontId="0" fillId="0" borderId="6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4" fillId="0" borderId="8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5" xfId="0" applyFont="1" applyBorder="1" applyAlignment="1">
      <alignment/>
    </xf>
    <xf numFmtId="164" fontId="4" fillId="0" borderId="7" xfId="0" applyFont="1" applyBorder="1" applyAlignment="1">
      <alignment horizontal="center"/>
    </xf>
    <xf numFmtId="165" fontId="4" fillId="0" borderId="8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4" fillId="0" borderId="7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/>
    </xf>
    <xf numFmtId="167" fontId="4" fillId="0" borderId="8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 horizontal="center"/>
    </xf>
    <xf numFmtId="164" fontId="4" fillId="0" borderId="10" xfId="0" applyFont="1" applyBorder="1" applyAlignment="1">
      <alignment/>
    </xf>
    <xf numFmtId="164" fontId="11" fillId="0" borderId="4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Border="1" applyAlignment="1">
      <alignment/>
    </xf>
    <xf numFmtId="166" fontId="3" fillId="0" borderId="6" xfId="0" applyNumberFormat="1" applyFont="1" applyFill="1" applyBorder="1" applyAlignment="1">
      <alignment/>
    </xf>
    <xf numFmtId="166" fontId="3" fillId="0" borderId="9" xfId="0" applyNumberFormat="1" applyFont="1" applyFill="1" applyBorder="1" applyAlignment="1">
      <alignment/>
    </xf>
    <xf numFmtId="164" fontId="4" fillId="0" borderId="8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3" fillId="0" borderId="9" xfId="0" applyFont="1" applyBorder="1" applyAlignment="1">
      <alignment/>
    </xf>
    <xf numFmtId="166" fontId="3" fillId="0" borderId="7" xfId="0" applyNumberFormat="1" applyFont="1" applyBorder="1" applyAlignment="1">
      <alignment horizontal="center"/>
    </xf>
    <xf numFmtId="164" fontId="3" fillId="0" borderId="8" xfId="0" applyFont="1" applyBorder="1" applyAlignment="1">
      <alignment/>
    </xf>
    <xf numFmtId="165" fontId="3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workbookViewId="0" topLeftCell="A133">
      <selection activeCell="A1" sqref="A1"/>
    </sheetView>
  </sheetViews>
  <sheetFormatPr defaultColWidth="9.140625" defaultRowHeight="12.75"/>
  <cols>
    <col min="1" max="1" width="7.00390625" style="0" customWidth="1"/>
    <col min="2" max="2" width="39.7109375" style="0" customWidth="1"/>
    <col min="3" max="3" width="11.57421875" style="0" customWidth="1"/>
    <col min="4" max="4" width="10.7109375" style="1" customWidth="1"/>
    <col min="5" max="5" width="9.57421875" style="0" customWidth="1"/>
    <col min="6" max="6" width="10.7109375" style="0" customWidth="1"/>
  </cols>
  <sheetData>
    <row r="1" spans="1:6" s="3" customFormat="1" ht="15.75">
      <c r="A1" s="2" t="s">
        <v>0</v>
      </c>
      <c r="B1" s="2"/>
      <c r="C1" s="2"/>
      <c r="D1" s="2"/>
      <c r="E1" s="2"/>
      <c r="F1" s="2"/>
    </row>
    <row r="2" spans="1:6" s="3" customFormat="1" ht="15.75">
      <c r="A2" s="2" t="s">
        <v>1</v>
      </c>
      <c r="B2" s="2"/>
      <c r="C2" s="2"/>
      <c r="D2" s="2"/>
      <c r="E2" s="2"/>
      <c r="F2" s="2"/>
    </row>
    <row r="4" spans="1:6" ht="16.5">
      <c r="A4" s="4" t="s">
        <v>2</v>
      </c>
      <c r="B4" s="2"/>
      <c r="C4" s="2"/>
      <c r="D4" s="5"/>
      <c r="E4" s="2"/>
      <c r="F4" s="2"/>
    </row>
    <row r="5" spans="1:7" ht="12.75">
      <c r="A5" s="6"/>
      <c r="B5" s="7"/>
      <c r="C5" s="8"/>
      <c r="D5" s="9"/>
      <c r="E5" s="7"/>
      <c r="F5" s="7"/>
      <c r="G5" s="10"/>
    </row>
    <row r="6" spans="1:7" ht="12.75">
      <c r="A6" s="10"/>
      <c r="B6" s="11" t="s">
        <v>3</v>
      </c>
      <c r="C6" s="11" t="s">
        <v>4</v>
      </c>
      <c r="D6" s="12" t="s">
        <v>5</v>
      </c>
      <c r="E6" s="11" t="s">
        <v>6</v>
      </c>
      <c r="F6" s="11"/>
      <c r="G6" s="10"/>
    </row>
    <row r="7" spans="1:16" ht="12.75">
      <c r="A7" s="10"/>
      <c r="B7" s="13"/>
      <c r="C7" s="11" t="s">
        <v>7</v>
      </c>
      <c r="D7" s="11" t="s">
        <v>8</v>
      </c>
      <c r="E7" s="11" t="s">
        <v>9</v>
      </c>
      <c r="F7" s="11" t="s">
        <v>10</v>
      </c>
      <c r="G7" s="10"/>
      <c r="H7" s="13"/>
      <c r="I7" s="13"/>
      <c r="J7" s="13"/>
      <c r="K7" s="13"/>
      <c r="L7" s="13"/>
      <c r="M7" s="13"/>
      <c r="N7" s="13"/>
      <c r="O7" s="13"/>
      <c r="P7" s="13"/>
    </row>
    <row r="8" spans="1:16" s="15" customFormat="1" ht="13.5">
      <c r="A8" s="14"/>
      <c r="C8" s="16" t="s">
        <v>11</v>
      </c>
      <c r="D8" s="16" t="s">
        <v>11</v>
      </c>
      <c r="E8" s="16" t="s">
        <v>11</v>
      </c>
      <c r="F8" s="16" t="s">
        <v>11</v>
      </c>
      <c r="G8" s="10"/>
      <c r="H8" s="13"/>
      <c r="I8" s="13"/>
      <c r="J8" s="13"/>
      <c r="K8" s="13"/>
      <c r="L8" s="13"/>
      <c r="M8" s="13"/>
      <c r="N8" s="13"/>
      <c r="O8" s="13"/>
      <c r="P8" s="13"/>
    </row>
    <row r="9" spans="1:16" ht="16.5">
      <c r="A9" s="17"/>
      <c r="B9" s="18"/>
      <c r="C9" s="13"/>
      <c r="D9" s="19"/>
      <c r="E9" s="20"/>
      <c r="F9" s="20"/>
      <c r="G9" s="10"/>
      <c r="H9" s="13"/>
      <c r="I9" s="13"/>
      <c r="J9" s="13"/>
      <c r="K9" s="13"/>
      <c r="L9" s="13"/>
      <c r="M9" s="13"/>
      <c r="N9" s="13"/>
      <c r="O9" s="13"/>
      <c r="P9" s="13"/>
    </row>
    <row r="10" spans="1:16" ht="16.5">
      <c r="A10" s="21">
        <v>1</v>
      </c>
      <c r="B10" s="22" t="s">
        <v>12</v>
      </c>
      <c r="C10" s="23">
        <f>C16+C21+C28+C33+C41</f>
        <v>33263</v>
      </c>
      <c r="D10" s="23">
        <f>D16+D21+D28+D33+D41</f>
        <v>55615</v>
      </c>
      <c r="E10" s="23">
        <f>E16+E21+E28+E33+E41</f>
        <v>27738</v>
      </c>
      <c r="F10" s="23">
        <f>F16+F21+F28+F33+F41</f>
        <v>116616</v>
      </c>
      <c r="G10" s="10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>
      <c r="A11" s="24"/>
      <c r="B11" s="11"/>
      <c r="C11" s="25"/>
      <c r="D11" s="25"/>
      <c r="E11" s="25"/>
      <c r="F11" s="26"/>
      <c r="G11" s="10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>
      <c r="A12" s="27">
        <v>12</v>
      </c>
      <c r="B12" s="28" t="s">
        <v>13</v>
      </c>
      <c r="C12" s="29"/>
      <c r="D12" s="30"/>
      <c r="E12" s="25"/>
      <c r="F12" s="26"/>
      <c r="G12" s="10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2.75">
      <c r="A13" s="24">
        <v>122</v>
      </c>
      <c r="B13" s="11" t="s">
        <v>14</v>
      </c>
      <c r="C13" s="29">
        <v>764</v>
      </c>
      <c r="D13" s="30"/>
      <c r="E13" s="25">
        <v>2129</v>
      </c>
      <c r="F13" s="26">
        <f aca="true" t="shared" si="0" ref="F13:F15">SUM(C13:E13)</f>
        <v>2893</v>
      </c>
      <c r="G13" s="10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75">
      <c r="A14" s="24">
        <v>123</v>
      </c>
      <c r="B14" s="11" t="s">
        <v>15</v>
      </c>
      <c r="C14" s="25">
        <v>700</v>
      </c>
      <c r="D14" s="25">
        <v>1730</v>
      </c>
      <c r="E14" s="25">
        <v>1591</v>
      </c>
      <c r="F14" s="26">
        <f t="shared" si="0"/>
        <v>4021</v>
      </c>
      <c r="G14" s="10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15" customFormat="1" ht="13.5">
      <c r="A15" s="31">
        <v>128</v>
      </c>
      <c r="B15" s="16" t="s">
        <v>16</v>
      </c>
      <c r="C15" s="32">
        <v>366</v>
      </c>
      <c r="D15" s="33"/>
      <c r="E15" s="34">
        <v>2148</v>
      </c>
      <c r="F15" s="35">
        <f t="shared" si="0"/>
        <v>2514</v>
      </c>
      <c r="G15" s="10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>
      <c r="A16" s="24"/>
      <c r="B16" s="11" t="s">
        <v>17</v>
      </c>
      <c r="C16" s="25">
        <f>SUM(C13:C15)</f>
        <v>1830</v>
      </c>
      <c r="D16" s="25">
        <f>SUM(D13:D15)</f>
        <v>1730</v>
      </c>
      <c r="E16" s="25">
        <f>SUM(E13:E15)</f>
        <v>5868</v>
      </c>
      <c r="F16" s="26">
        <f>SUM(F13:F15)</f>
        <v>9428</v>
      </c>
      <c r="G16" s="10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>
      <c r="A17" s="24"/>
      <c r="B17" s="11"/>
      <c r="C17" s="29"/>
      <c r="D17" s="30"/>
      <c r="E17" s="25"/>
      <c r="F17" s="26"/>
      <c r="G17" s="10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">
      <c r="A18" s="27">
        <v>14</v>
      </c>
      <c r="B18" s="28" t="s">
        <v>18</v>
      </c>
      <c r="C18" s="29"/>
      <c r="D18" s="30"/>
      <c r="E18" s="25"/>
      <c r="F18" s="26"/>
      <c r="G18" s="10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>
      <c r="A19" s="24">
        <v>143</v>
      </c>
      <c r="B19" s="11" t="s">
        <v>19</v>
      </c>
      <c r="C19" s="29">
        <v>1731</v>
      </c>
      <c r="D19" s="25">
        <v>5472</v>
      </c>
      <c r="E19" s="25">
        <v>3</v>
      </c>
      <c r="F19" s="26">
        <f aca="true" t="shared" si="1" ref="F19:F20">SUM(C19:E19)</f>
        <v>7206</v>
      </c>
      <c r="G19" s="10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3.5">
      <c r="A20" s="31" t="s">
        <v>20</v>
      </c>
      <c r="B20" s="16" t="s">
        <v>21</v>
      </c>
      <c r="C20" s="32">
        <v>1605</v>
      </c>
      <c r="D20" s="34">
        <v>5157</v>
      </c>
      <c r="E20" s="34"/>
      <c r="F20" s="35">
        <f t="shared" si="1"/>
        <v>6762</v>
      </c>
      <c r="G20" s="10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>
      <c r="A21" s="24"/>
      <c r="B21" s="11" t="s">
        <v>17</v>
      </c>
      <c r="C21" s="25">
        <f>SUM(C19:C20)</f>
        <v>3336</v>
      </c>
      <c r="D21" s="25">
        <f>SUM(D19:D20)</f>
        <v>10629</v>
      </c>
      <c r="E21" s="25">
        <f>SUM(E19:E20)</f>
        <v>3</v>
      </c>
      <c r="F21" s="26">
        <f>SUM(F19:F20)</f>
        <v>13968</v>
      </c>
      <c r="G21" s="10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24"/>
      <c r="B22" s="11"/>
      <c r="C22" s="25"/>
      <c r="D22" s="25"/>
      <c r="E22" s="25"/>
      <c r="F22" s="26"/>
      <c r="G22" s="10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5">
      <c r="A23" s="27">
        <v>15</v>
      </c>
      <c r="B23" s="28" t="s">
        <v>22</v>
      </c>
      <c r="C23" s="29"/>
      <c r="D23" s="30"/>
      <c r="E23" s="25"/>
      <c r="F23" s="26"/>
      <c r="G23" s="10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24">
        <v>152</v>
      </c>
      <c r="B24" s="11" t="s">
        <v>23</v>
      </c>
      <c r="C24" s="29">
        <v>1766</v>
      </c>
      <c r="D24" s="25">
        <v>4486</v>
      </c>
      <c r="E24" s="25">
        <v>1300</v>
      </c>
      <c r="F24" s="26">
        <f aca="true" t="shared" si="2" ref="F24:F27">SUM(C24:E24)</f>
        <v>7552</v>
      </c>
      <c r="G24" s="10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24">
        <v>154</v>
      </c>
      <c r="B25" s="11" t="s">
        <v>24</v>
      </c>
      <c r="C25" s="29">
        <v>765</v>
      </c>
      <c r="D25" s="25">
        <v>589</v>
      </c>
      <c r="E25" s="25">
        <v>622</v>
      </c>
      <c r="F25" s="26">
        <f t="shared" si="2"/>
        <v>1976</v>
      </c>
      <c r="G25" s="10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24">
        <v>155</v>
      </c>
      <c r="B26" s="11" t="s">
        <v>25</v>
      </c>
      <c r="C26" s="29">
        <v>2741</v>
      </c>
      <c r="D26" s="25">
        <v>3901</v>
      </c>
      <c r="E26" s="25">
        <v>1234</v>
      </c>
      <c r="F26" s="26">
        <f t="shared" si="2"/>
        <v>7876</v>
      </c>
      <c r="G26" s="10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31">
        <v>158</v>
      </c>
      <c r="B27" s="16" t="s">
        <v>26</v>
      </c>
      <c r="C27" s="32">
        <v>822</v>
      </c>
      <c r="D27" s="34">
        <v>794</v>
      </c>
      <c r="E27" s="34">
        <v>1209</v>
      </c>
      <c r="F27" s="35">
        <f t="shared" si="2"/>
        <v>2825</v>
      </c>
      <c r="G27" s="10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24"/>
      <c r="B28" s="11" t="s">
        <v>17</v>
      </c>
      <c r="C28" s="25">
        <f>SUM(C24:C27)</f>
        <v>6094</v>
      </c>
      <c r="D28" s="25">
        <f>SUM(D24:D27)</f>
        <v>9770</v>
      </c>
      <c r="E28" s="25">
        <f>SUM(E24:E27)</f>
        <v>4365</v>
      </c>
      <c r="F28" s="26">
        <f>SUM(F24:F27)</f>
        <v>20229</v>
      </c>
      <c r="G28" s="10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24"/>
      <c r="B29" s="11"/>
      <c r="C29" s="25"/>
      <c r="D29" s="25"/>
      <c r="E29" s="25"/>
      <c r="F29" s="26"/>
      <c r="G29" s="10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>
      <c r="A30" s="27">
        <v>16</v>
      </c>
      <c r="B30" s="28" t="s">
        <v>27</v>
      </c>
      <c r="C30" s="29"/>
      <c r="D30" s="30"/>
      <c r="E30" s="25"/>
      <c r="F30" s="26"/>
      <c r="G30" s="10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24">
        <v>161</v>
      </c>
      <c r="B31" s="11" t="s">
        <v>28</v>
      </c>
      <c r="C31" s="29">
        <v>957</v>
      </c>
      <c r="D31" s="25">
        <v>4012</v>
      </c>
      <c r="E31" s="25"/>
      <c r="F31" s="26">
        <f aca="true" t="shared" si="3" ref="F31:F32">SUM(C31:E31)</f>
        <v>4969</v>
      </c>
      <c r="G31" s="10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31">
        <v>163</v>
      </c>
      <c r="B32" s="16" t="s">
        <v>29</v>
      </c>
      <c r="C32" s="32">
        <v>462</v>
      </c>
      <c r="D32" s="34">
        <v>1400</v>
      </c>
      <c r="E32" s="34">
        <v>1148</v>
      </c>
      <c r="F32" s="35">
        <f t="shared" si="3"/>
        <v>3010</v>
      </c>
      <c r="G32" s="10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24"/>
      <c r="B33" s="11" t="s">
        <v>17</v>
      </c>
      <c r="C33" s="25">
        <f>SUM(C31:C32)</f>
        <v>1419</v>
      </c>
      <c r="D33" s="25">
        <f>SUM(D31:D32)</f>
        <v>5412</v>
      </c>
      <c r="E33" s="25">
        <f>SUM(E31:E32)</f>
        <v>1148</v>
      </c>
      <c r="F33" s="26">
        <f>SUM(F31:F32)</f>
        <v>7979</v>
      </c>
      <c r="G33" s="10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24"/>
      <c r="B34" s="11"/>
      <c r="C34" s="25"/>
      <c r="D34" s="25"/>
      <c r="E34" s="25"/>
      <c r="F34" s="26"/>
      <c r="G34" s="10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">
      <c r="A35" s="27">
        <v>17</v>
      </c>
      <c r="B35" s="28" t="s">
        <v>30</v>
      </c>
      <c r="C35" s="29"/>
      <c r="D35" s="30"/>
      <c r="E35" s="25"/>
      <c r="F35" s="26"/>
      <c r="G35" s="10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24">
        <v>171</v>
      </c>
      <c r="B36" s="11" t="s">
        <v>31</v>
      </c>
      <c r="C36" s="29">
        <v>4920</v>
      </c>
      <c r="D36" s="25">
        <v>5935</v>
      </c>
      <c r="E36" s="25">
        <v>758</v>
      </c>
      <c r="F36" s="26">
        <f aca="true" t="shared" si="4" ref="F36:F40">SUM(C36:E36)</f>
        <v>11613</v>
      </c>
      <c r="G36" s="10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24">
        <v>172</v>
      </c>
      <c r="B37" s="11" t="s">
        <v>32</v>
      </c>
      <c r="C37" s="29">
        <v>9286</v>
      </c>
      <c r="D37" s="25">
        <v>13620</v>
      </c>
      <c r="E37" s="25">
        <v>11256</v>
      </c>
      <c r="F37" s="26">
        <f t="shared" si="4"/>
        <v>34162</v>
      </c>
      <c r="G37" s="10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24">
        <v>173</v>
      </c>
      <c r="B38" s="11" t="s">
        <v>33</v>
      </c>
      <c r="C38" s="29">
        <v>1104</v>
      </c>
      <c r="D38" s="25">
        <v>2013</v>
      </c>
      <c r="E38" s="25">
        <v>4205</v>
      </c>
      <c r="F38" s="26">
        <f t="shared" si="4"/>
        <v>7322</v>
      </c>
      <c r="G38" s="10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24">
        <v>174</v>
      </c>
      <c r="B39" s="11" t="s">
        <v>34</v>
      </c>
      <c r="C39" s="29">
        <v>3843</v>
      </c>
      <c r="D39" s="25">
        <v>5075</v>
      </c>
      <c r="E39" s="25">
        <v>135</v>
      </c>
      <c r="F39" s="26">
        <f t="shared" si="4"/>
        <v>9053</v>
      </c>
      <c r="G39" s="10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31">
        <v>175</v>
      </c>
      <c r="B40" s="16" t="s">
        <v>35</v>
      </c>
      <c r="C40" s="32">
        <v>1431</v>
      </c>
      <c r="D40" s="34">
        <v>1431</v>
      </c>
      <c r="E40" s="34"/>
      <c r="F40" s="35">
        <f t="shared" si="4"/>
        <v>2862</v>
      </c>
      <c r="G40" s="10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24"/>
      <c r="B41" s="11" t="s">
        <v>17</v>
      </c>
      <c r="C41" s="25">
        <f>SUM(C36:C40)</f>
        <v>20584</v>
      </c>
      <c r="D41" s="25">
        <f>SUM(D36:D40)</f>
        <v>28074</v>
      </c>
      <c r="E41" s="25">
        <f>SUM(E36:E40)</f>
        <v>16354</v>
      </c>
      <c r="F41" s="26">
        <f>SUM(F36:F40)</f>
        <v>65012</v>
      </c>
      <c r="G41" s="10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3.5">
      <c r="A42" s="24"/>
      <c r="B42" s="11"/>
      <c r="C42" s="29"/>
      <c r="D42" s="30"/>
      <c r="E42" s="25"/>
      <c r="F42" s="26"/>
      <c r="G42" s="10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6.5">
      <c r="A43" s="21">
        <v>2</v>
      </c>
      <c r="B43" s="22" t="s">
        <v>36</v>
      </c>
      <c r="C43" s="23">
        <f>C48+C55+C61</f>
        <v>14410</v>
      </c>
      <c r="D43" s="23">
        <f>D48+D55+D61</f>
        <v>22060</v>
      </c>
      <c r="E43" s="23">
        <f>E48+E55+E61</f>
        <v>1150</v>
      </c>
      <c r="F43" s="23">
        <f>F48+F55+F61</f>
        <v>37620</v>
      </c>
      <c r="G43" s="10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2.75">
      <c r="A44" s="24"/>
      <c r="B44" s="11"/>
      <c r="C44" s="29"/>
      <c r="D44" s="30"/>
      <c r="E44" s="25"/>
      <c r="F44" s="26"/>
      <c r="G44" s="10"/>
      <c r="H44" s="13"/>
      <c r="I44" s="13"/>
      <c r="J44" s="13"/>
      <c r="K44" s="13"/>
      <c r="L44" s="13"/>
      <c r="M44" s="13"/>
      <c r="N44" s="13"/>
      <c r="O44" s="13"/>
      <c r="P44" s="13"/>
    </row>
    <row r="45" spans="1:7" ht="15.75">
      <c r="A45" s="36">
        <v>21</v>
      </c>
      <c r="B45" s="37" t="s">
        <v>37</v>
      </c>
      <c r="C45" s="38"/>
      <c r="D45" s="30"/>
      <c r="E45" s="39"/>
      <c r="F45" s="20"/>
      <c r="G45" s="10"/>
    </row>
    <row r="46" spans="1:7" ht="12.75">
      <c r="A46" s="40" t="s">
        <v>38</v>
      </c>
      <c r="B46" s="41" t="s">
        <v>39</v>
      </c>
      <c r="C46" s="25">
        <v>598</v>
      </c>
      <c r="D46" s="25">
        <v>772</v>
      </c>
      <c r="E46" s="25">
        <v>92</v>
      </c>
      <c r="F46" s="26">
        <f aca="true" t="shared" si="5" ref="F46:F47">SUM(C46:E46)</f>
        <v>1462</v>
      </c>
      <c r="G46" s="10"/>
    </row>
    <row r="47" spans="1:7" ht="13.5">
      <c r="A47" s="42">
        <v>212</v>
      </c>
      <c r="B47" s="43" t="s">
        <v>40</v>
      </c>
      <c r="C47" s="34">
        <v>1006</v>
      </c>
      <c r="D47" s="34">
        <v>2236</v>
      </c>
      <c r="E47" s="34">
        <v>12</v>
      </c>
      <c r="F47" s="35">
        <f t="shared" si="5"/>
        <v>3254</v>
      </c>
      <c r="G47" s="10"/>
    </row>
    <row r="48" spans="1:7" ht="12.75">
      <c r="A48" s="44"/>
      <c r="B48" s="41" t="s">
        <v>17</v>
      </c>
      <c r="C48" s="25">
        <f>SUM(C45:C47)</f>
        <v>1604</v>
      </c>
      <c r="D48" s="25">
        <f>SUM(D45:D47)</f>
        <v>3008</v>
      </c>
      <c r="E48" s="25">
        <f>SUM(E45:E47)</f>
        <v>104</v>
      </c>
      <c r="F48" s="26">
        <f>SUM(F45:F47)</f>
        <v>4716</v>
      </c>
      <c r="G48" s="10"/>
    </row>
    <row r="49" spans="1:7" ht="15.75">
      <c r="A49" s="45"/>
      <c r="B49" s="46"/>
      <c r="C49" s="47"/>
      <c r="D49" s="30"/>
      <c r="E49" s="39"/>
      <c r="F49" s="20"/>
      <c r="G49" s="10"/>
    </row>
    <row r="50" spans="1:7" ht="15">
      <c r="A50" s="48" t="s">
        <v>41</v>
      </c>
      <c r="B50" s="37" t="s">
        <v>42</v>
      </c>
      <c r="C50" s="25"/>
      <c r="D50" s="30"/>
      <c r="E50" s="25"/>
      <c r="F50" s="26"/>
      <c r="G50" s="10"/>
    </row>
    <row r="51" spans="1:7" ht="12.75">
      <c r="A51" s="40" t="s">
        <v>43</v>
      </c>
      <c r="B51" s="41" t="s">
        <v>44</v>
      </c>
      <c r="C51" s="25">
        <v>370</v>
      </c>
      <c r="D51" s="25">
        <v>1120</v>
      </c>
      <c r="E51" s="25">
        <v>918</v>
      </c>
      <c r="F51" s="26">
        <f aca="true" t="shared" si="6" ref="F51:F54">SUM(C51:E51)</f>
        <v>2408</v>
      </c>
      <c r="G51" s="10"/>
    </row>
    <row r="52" spans="1:7" ht="12.75">
      <c r="A52" s="40" t="s">
        <v>45</v>
      </c>
      <c r="B52" s="41" t="s">
        <v>46</v>
      </c>
      <c r="C52" s="25">
        <v>5481</v>
      </c>
      <c r="D52" s="25">
        <v>4070</v>
      </c>
      <c r="E52" s="25"/>
      <c r="F52" s="26">
        <f t="shared" si="6"/>
        <v>9551</v>
      </c>
      <c r="G52" s="10"/>
    </row>
    <row r="53" spans="1:7" ht="12.75">
      <c r="A53" s="40" t="s">
        <v>47</v>
      </c>
      <c r="B53" s="41" t="s">
        <v>48</v>
      </c>
      <c r="C53" s="25">
        <v>101</v>
      </c>
      <c r="D53" s="25">
        <v>244</v>
      </c>
      <c r="E53" s="25">
        <v>1</v>
      </c>
      <c r="F53" s="26">
        <f t="shared" si="6"/>
        <v>346</v>
      </c>
      <c r="G53" s="10"/>
    </row>
    <row r="54" spans="1:7" ht="13.5">
      <c r="A54" s="49" t="s">
        <v>49</v>
      </c>
      <c r="B54" s="43" t="s">
        <v>50</v>
      </c>
      <c r="C54" s="34">
        <v>543</v>
      </c>
      <c r="D54" s="34">
        <v>1315</v>
      </c>
      <c r="E54" s="34"/>
      <c r="F54" s="35">
        <f t="shared" si="6"/>
        <v>1858</v>
      </c>
      <c r="G54" s="10"/>
    </row>
    <row r="55" spans="1:7" ht="12.75">
      <c r="A55" s="40"/>
      <c r="B55" s="41" t="s">
        <v>17</v>
      </c>
      <c r="C55" s="25">
        <f>SUM(C51:C54)</f>
        <v>6495</v>
      </c>
      <c r="D55" s="25">
        <f>SUM(D51:D54)</f>
        <v>6749</v>
      </c>
      <c r="E55" s="25">
        <f>SUM(E51:E54)</f>
        <v>919</v>
      </c>
      <c r="F55" s="26">
        <f>SUM(F51:F54)</f>
        <v>14163</v>
      </c>
      <c r="G55" s="10"/>
    </row>
    <row r="56" spans="1:7" ht="12.75">
      <c r="A56" s="40"/>
      <c r="B56" s="41"/>
      <c r="C56" s="25"/>
      <c r="D56" s="30"/>
      <c r="E56" s="25"/>
      <c r="F56" s="26"/>
      <c r="G56" s="10"/>
    </row>
    <row r="57" spans="1:7" ht="15">
      <c r="A57" s="48" t="s">
        <v>51</v>
      </c>
      <c r="B57" s="37" t="s">
        <v>52</v>
      </c>
      <c r="C57" s="25"/>
      <c r="D57" s="30"/>
      <c r="E57" s="25"/>
      <c r="F57" s="26"/>
      <c r="G57" s="10"/>
    </row>
    <row r="58" spans="1:7" ht="12.75">
      <c r="A58" s="40" t="s">
        <v>53</v>
      </c>
      <c r="B58" s="41" t="s">
        <v>54</v>
      </c>
      <c r="C58" s="25">
        <v>245</v>
      </c>
      <c r="D58" s="25">
        <v>280</v>
      </c>
      <c r="E58" s="25">
        <v>38</v>
      </c>
      <c r="F58" s="26">
        <f aca="true" t="shared" si="7" ref="F58:F60">SUM(C58:E58)</f>
        <v>563</v>
      </c>
      <c r="G58" s="10"/>
    </row>
    <row r="59" spans="1:7" ht="12.75">
      <c r="A59" s="40" t="s">
        <v>55</v>
      </c>
      <c r="B59" s="41" t="s">
        <v>40</v>
      </c>
      <c r="C59" s="25">
        <v>3466</v>
      </c>
      <c r="D59" s="25">
        <v>4274</v>
      </c>
      <c r="E59" s="25">
        <v>89</v>
      </c>
      <c r="F59" s="26">
        <f t="shared" si="7"/>
        <v>7829</v>
      </c>
      <c r="G59" s="10"/>
    </row>
    <row r="60" spans="1:7" ht="13.5">
      <c r="A60" s="49" t="s">
        <v>56</v>
      </c>
      <c r="B60" s="43" t="s">
        <v>50</v>
      </c>
      <c r="C60" s="34">
        <v>2600</v>
      </c>
      <c r="D60" s="34">
        <v>7749</v>
      </c>
      <c r="E60" s="34"/>
      <c r="F60" s="50">
        <f t="shared" si="7"/>
        <v>10349</v>
      </c>
      <c r="G60" s="10"/>
    </row>
    <row r="61" spans="1:22" ht="12.75">
      <c r="A61" s="51"/>
      <c r="B61" s="41" t="s">
        <v>17</v>
      </c>
      <c r="C61" s="25">
        <f>SUM(C58:C60)</f>
        <v>6311</v>
      </c>
      <c r="D61" s="25">
        <f>SUM(D58:D60)</f>
        <v>12303</v>
      </c>
      <c r="E61" s="25">
        <f>SUM(E58:E60)</f>
        <v>127</v>
      </c>
      <c r="F61" s="26">
        <f>SUM(F58:F60)</f>
        <v>18741</v>
      </c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3.5">
      <c r="A62" s="51"/>
      <c r="B62" s="41"/>
      <c r="C62" s="25"/>
      <c r="D62" s="30"/>
      <c r="E62" s="25"/>
      <c r="F62" s="26"/>
      <c r="G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6.5">
      <c r="A63" s="52">
        <v>3</v>
      </c>
      <c r="B63" s="53" t="s">
        <v>57</v>
      </c>
      <c r="C63" s="23">
        <f>C71+C75</f>
        <v>35354</v>
      </c>
      <c r="D63" s="23">
        <f>D71+D75</f>
        <v>40468</v>
      </c>
      <c r="E63" s="23">
        <f>E71+E75</f>
        <v>537</v>
      </c>
      <c r="F63" s="23">
        <f>F71+F75</f>
        <v>76359</v>
      </c>
      <c r="G63" s="10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8" ht="12.75">
      <c r="A64" s="44"/>
      <c r="B64" s="41"/>
      <c r="C64" s="25"/>
      <c r="D64" s="30"/>
      <c r="E64" s="25"/>
      <c r="F64" s="26"/>
      <c r="G64" s="10"/>
      <c r="H64" s="13"/>
    </row>
    <row r="65" spans="1:8" s="57" customFormat="1" ht="15">
      <c r="A65" s="36">
        <v>32</v>
      </c>
      <c r="B65" s="37" t="s">
        <v>58</v>
      </c>
      <c r="C65" s="39"/>
      <c r="D65" s="54"/>
      <c r="E65" s="39"/>
      <c r="F65" s="20"/>
      <c r="G65" s="55"/>
      <c r="H65" s="56"/>
    </row>
    <row r="66" spans="1:8" ht="12.75">
      <c r="A66" s="44">
        <v>321</v>
      </c>
      <c r="B66" s="41" t="s">
        <v>59</v>
      </c>
      <c r="C66" s="25">
        <v>610</v>
      </c>
      <c r="D66" s="25">
        <v>1230</v>
      </c>
      <c r="E66" s="25">
        <v>7</v>
      </c>
      <c r="F66" s="26">
        <f aca="true" t="shared" si="8" ref="F66:F70">SUM(C66:E66)</f>
        <v>1847</v>
      </c>
      <c r="G66" s="10"/>
      <c r="H66" s="13"/>
    </row>
    <row r="67" spans="1:8" ht="12.75">
      <c r="A67" s="44">
        <v>322</v>
      </c>
      <c r="B67" s="41" t="s">
        <v>60</v>
      </c>
      <c r="C67" s="25">
        <v>12215</v>
      </c>
      <c r="D67" s="25">
        <v>7666</v>
      </c>
      <c r="E67" s="25"/>
      <c r="F67" s="26">
        <f t="shared" si="8"/>
        <v>19881</v>
      </c>
      <c r="G67" s="10"/>
      <c r="H67" s="13"/>
    </row>
    <row r="68" spans="1:8" ht="12.75">
      <c r="A68" s="44">
        <v>324</v>
      </c>
      <c r="B68" s="41" t="s">
        <v>61</v>
      </c>
      <c r="C68" s="25">
        <v>3668</v>
      </c>
      <c r="D68" s="25">
        <v>9365</v>
      </c>
      <c r="E68" s="25"/>
      <c r="F68" s="26">
        <f t="shared" si="8"/>
        <v>13033</v>
      </c>
      <c r="G68" s="10"/>
      <c r="H68" s="13"/>
    </row>
    <row r="69" spans="1:8" ht="12.75">
      <c r="A69" s="44">
        <v>326</v>
      </c>
      <c r="B69" s="41" t="s">
        <v>62</v>
      </c>
      <c r="C69" s="25">
        <v>12600</v>
      </c>
      <c r="D69" s="25">
        <v>12472</v>
      </c>
      <c r="E69" s="25"/>
      <c r="F69" s="26">
        <f t="shared" si="8"/>
        <v>25072</v>
      </c>
      <c r="G69" s="10"/>
      <c r="H69" s="13"/>
    </row>
    <row r="70" spans="1:7" s="13" customFormat="1" ht="13.5">
      <c r="A70" s="42">
        <v>328</v>
      </c>
      <c r="B70" s="43" t="s">
        <v>63</v>
      </c>
      <c r="C70" s="34">
        <v>4769</v>
      </c>
      <c r="D70" s="34">
        <v>987</v>
      </c>
      <c r="E70" s="34"/>
      <c r="F70" s="35">
        <f t="shared" si="8"/>
        <v>5756</v>
      </c>
      <c r="G70" s="10"/>
    </row>
    <row r="71" spans="1:15" ht="12.75">
      <c r="A71" s="44"/>
      <c r="B71" s="41" t="s">
        <v>17</v>
      </c>
      <c r="C71" s="25">
        <f>SUM(C66:C70)</f>
        <v>33862</v>
      </c>
      <c r="D71" s="25">
        <f>SUM(D66:D70)</f>
        <v>31720</v>
      </c>
      <c r="E71" s="25">
        <f>SUM(E66:E70)</f>
        <v>7</v>
      </c>
      <c r="F71" s="26">
        <f>SUM(F66:F70)</f>
        <v>65589</v>
      </c>
      <c r="G71" s="10"/>
      <c r="H71" s="13"/>
      <c r="I71" s="13"/>
      <c r="J71" s="13"/>
      <c r="K71" s="13"/>
      <c r="L71" s="13"/>
      <c r="M71" s="13"/>
      <c r="N71" s="13"/>
      <c r="O71" s="13"/>
    </row>
    <row r="72" spans="1:15" ht="12.75">
      <c r="A72" s="44"/>
      <c r="B72" s="41"/>
      <c r="C72" s="58"/>
      <c r="D72" s="30"/>
      <c r="E72" s="25"/>
      <c r="F72" s="26"/>
      <c r="G72" s="10"/>
      <c r="H72" s="13"/>
      <c r="I72" s="13"/>
      <c r="J72" s="13"/>
      <c r="K72" s="13"/>
      <c r="L72" s="13"/>
      <c r="M72" s="13"/>
      <c r="N72" s="13"/>
      <c r="O72" s="13"/>
    </row>
    <row r="73" spans="1:15" ht="15">
      <c r="A73" s="36">
        <v>33</v>
      </c>
      <c r="B73" s="37" t="s">
        <v>64</v>
      </c>
      <c r="C73" s="25"/>
      <c r="D73" s="30"/>
      <c r="E73" s="25"/>
      <c r="F73" s="26"/>
      <c r="G73" s="10"/>
      <c r="H73" s="13"/>
      <c r="I73" s="13"/>
      <c r="J73" s="13"/>
      <c r="K73" s="13"/>
      <c r="L73" s="13"/>
      <c r="M73" s="13"/>
      <c r="N73" s="13"/>
      <c r="O73" s="13"/>
    </row>
    <row r="74" spans="1:15" ht="13.5">
      <c r="A74" s="42">
        <v>332</v>
      </c>
      <c r="B74" s="43" t="s">
        <v>40</v>
      </c>
      <c r="C74" s="34">
        <v>1492</v>
      </c>
      <c r="D74" s="34">
        <v>8748</v>
      </c>
      <c r="E74" s="34">
        <v>530</v>
      </c>
      <c r="F74" s="35">
        <f>SUM(C74:E74)</f>
        <v>10770</v>
      </c>
      <c r="G74" s="10"/>
      <c r="H74" s="13"/>
      <c r="I74" s="13"/>
      <c r="J74" s="13"/>
      <c r="K74" s="13"/>
      <c r="L74" s="13"/>
      <c r="M74" s="13"/>
      <c r="N74" s="13"/>
      <c r="O74" s="13"/>
    </row>
    <row r="75" spans="1:7" ht="12.75">
      <c r="A75" s="51"/>
      <c r="B75" s="41" t="s">
        <v>17</v>
      </c>
      <c r="C75" s="25">
        <f>SUM(C74:C74)</f>
        <v>1492</v>
      </c>
      <c r="D75" s="25">
        <f>SUM(D74:D74)</f>
        <v>8748</v>
      </c>
      <c r="E75" s="25">
        <f>SUM(E74:E74)</f>
        <v>530</v>
      </c>
      <c r="F75" s="26">
        <f>SUM(F74:F74)</f>
        <v>10770</v>
      </c>
      <c r="G75" s="10"/>
    </row>
    <row r="76" spans="1:7" ht="13.5">
      <c r="A76" s="51"/>
      <c r="B76" s="41"/>
      <c r="C76" s="25"/>
      <c r="D76" s="30"/>
      <c r="E76" s="25"/>
      <c r="F76" s="26"/>
      <c r="G76" s="10"/>
    </row>
    <row r="77" spans="1:7" ht="16.5">
      <c r="A77" s="52">
        <v>4</v>
      </c>
      <c r="B77" s="59" t="s">
        <v>65</v>
      </c>
      <c r="C77" s="23">
        <f>C86+C91+C81+C97</f>
        <v>49989</v>
      </c>
      <c r="D77" s="23">
        <f>D86+D91+D81+D97</f>
        <v>97476</v>
      </c>
      <c r="E77" s="23">
        <f>E86+E91+E81+E97</f>
        <v>0</v>
      </c>
      <c r="F77" s="23">
        <f>F86+F91+F81+F97</f>
        <v>147479</v>
      </c>
      <c r="G77" s="10"/>
    </row>
    <row r="78" spans="1:7" ht="15.75">
      <c r="A78" s="45"/>
      <c r="B78" s="60"/>
      <c r="C78" s="29"/>
      <c r="D78" s="30"/>
      <c r="E78" s="56"/>
      <c r="F78" s="61"/>
      <c r="G78" s="10"/>
    </row>
    <row r="79" spans="1:7" ht="15">
      <c r="A79" s="36">
        <v>41</v>
      </c>
      <c r="B79" s="62" t="s">
        <v>66</v>
      </c>
      <c r="C79" s="29"/>
      <c r="D79" s="30"/>
      <c r="E79" s="29"/>
      <c r="F79" s="11"/>
      <c r="G79" s="10"/>
    </row>
    <row r="80" spans="1:7" s="13" customFormat="1" ht="13.5">
      <c r="A80" s="42">
        <v>411</v>
      </c>
      <c r="B80" s="16" t="s">
        <v>67</v>
      </c>
      <c r="C80" s="34">
        <v>26371</v>
      </c>
      <c r="D80" s="34">
        <v>52061</v>
      </c>
      <c r="E80" s="34"/>
      <c r="F80" s="35">
        <f>SUM(C80:E80)</f>
        <v>78432</v>
      </c>
      <c r="G80" s="10"/>
    </row>
    <row r="81" spans="1:16" ht="12.75">
      <c r="A81" s="44"/>
      <c r="B81" s="11" t="s">
        <v>17</v>
      </c>
      <c r="C81" s="25">
        <f>SUM(C80:C80)</f>
        <v>26371</v>
      </c>
      <c r="D81" s="25">
        <f>SUM(D80:D80)</f>
        <v>52061</v>
      </c>
      <c r="E81" s="25">
        <f>SUM(E80:E80)</f>
        <v>0</v>
      </c>
      <c r="F81" s="26">
        <f>SUM(F80:F80)</f>
        <v>78432</v>
      </c>
      <c r="G81" s="10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>
      <c r="A82" s="44"/>
      <c r="B82" s="11"/>
      <c r="C82" s="25"/>
      <c r="D82" s="25"/>
      <c r="E82" s="25"/>
      <c r="F82" s="26"/>
      <c r="G82" s="10"/>
      <c r="H82" s="13"/>
      <c r="I82" s="13"/>
      <c r="J82" s="13"/>
      <c r="K82" s="13"/>
      <c r="L82" s="13"/>
      <c r="M82" s="13"/>
      <c r="N82" s="13"/>
      <c r="O82" s="13"/>
      <c r="P82" s="13"/>
    </row>
    <row r="83" spans="1:7" ht="15">
      <c r="A83" s="36">
        <v>42</v>
      </c>
      <c r="B83" s="62" t="s">
        <v>68</v>
      </c>
      <c r="C83" s="29"/>
      <c r="D83" s="30"/>
      <c r="E83" s="29"/>
      <c r="F83" s="11"/>
      <c r="G83" s="10"/>
    </row>
    <row r="84" spans="1:16" ht="12.75">
      <c r="A84" s="44">
        <v>421</v>
      </c>
      <c r="B84" s="11" t="s">
        <v>69</v>
      </c>
      <c r="C84" s="25">
        <v>1424</v>
      </c>
      <c r="D84" s="25">
        <v>2306</v>
      </c>
      <c r="E84" s="25"/>
      <c r="F84" s="26">
        <f aca="true" t="shared" si="9" ref="F84:F85">SUM(C84:E84)</f>
        <v>3730</v>
      </c>
      <c r="G84" s="10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5" customFormat="1" ht="14.25" customHeight="1">
      <c r="A85" s="42">
        <v>426</v>
      </c>
      <c r="B85" s="16" t="s">
        <v>70</v>
      </c>
      <c r="C85" s="34">
        <v>1085</v>
      </c>
      <c r="D85" s="34">
        <v>6848</v>
      </c>
      <c r="E85" s="34"/>
      <c r="F85" s="35">
        <f t="shared" si="9"/>
        <v>7933</v>
      </c>
      <c r="G85" s="63"/>
      <c r="H85" s="29"/>
      <c r="I85" s="29"/>
      <c r="J85" s="29"/>
      <c r="K85" s="13"/>
      <c r="L85" s="13"/>
      <c r="M85" s="13"/>
      <c r="N85" s="13"/>
      <c r="O85" s="13"/>
      <c r="P85" s="13"/>
    </row>
    <row r="86" spans="1:16" ht="12.75">
      <c r="A86" s="44"/>
      <c r="B86" s="11" t="s">
        <v>17</v>
      </c>
      <c r="C86" s="25">
        <f>SUM(C84:C85)</f>
        <v>2509</v>
      </c>
      <c r="D86" s="25">
        <f>SUM(D84:D85)</f>
        <v>9154</v>
      </c>
      <c r="E86" s="25">
        <f>SUM(E84:E85)</f>
        <v>0</v>
      </c>
      <c r="F86" s="26">
        <f>SUM(F84:F85)</f>
        <v>11663</v>
      </c>
      <c r="G86" s="10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>
      <c r="A87" s="44"/>
      <c r="B87" s="11"/>
      <c r="C87" s="29"/>
      <c r="D87" s="30"/>
      <c r="E87" s="29"/>
      <c r="F87" s="11"/>
      <c r="G87" s="10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36">
        <v>43</v>
      </c>
      <c r="B88" s="62" t="s">
        <v>71</v>
      </c>
      <c r="C88" s="29"/>
      <c r="D88" s="30"/>
      <c r="E88" s="29"/>
      <c r="F88" s="11"/>
      <c r="G88" s="10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>
      <c r="A89" s="44">
        <v>431</v>
      </c>
      <c r="B89" s="11" t="s">
        <v>72</v>
      </c>
      <c r="C89" s="25">
        <v>120</v>
      </c>
      <c r="D89" s="25">
        <v>812</v>
      </c>
      <c r="E89" s="25"/>
      <c r="F89" s="26">
        <f aca="true" t="shared" si="10" ref="F89:F90">SUM(C89:E89)</f>
        <v>932</v>
      </c>
      <c r="G89" s="10"/>
      <c r="H89" s="13"/>
      <c r="I89" s="13"/>
      <c r="J89" s="13"/>
      <c r="K89" s="13"/>
      <c r="L89" s="13"/>
      <c r="M89" s="13"/>
      <c r="N89" s="13"/>
      <c r="O89" s="13"/>
      <c r="P89" s="13"/>
    </row>
    <row r="90" spans="1:16" s="15" customFormat="1" ht="13.5">
      <c r="A90" s="42">
        <v>434</v>
      </c>
      <c r="B90" s="16" t="s">
        <v>73</v>
      </c>
      <c r="C90" s="34">
        <v>392</v>
      </c>
      <c r="D90" s="34">
        <v>5652</v>
      </c>
      <c r="E90" s="34"/>
      <c r="F90" s="35">
        <f t="shared" si="10"/>
        <v>6044</v>
      </c>
      <c r="G90" s="10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2.75">
      <c r="A91" s="44"/>
      <c r="B91" s="11" t="s">
        <v>17</v>
      </c>
      <c r="C91" s="25">
        <f>SUM(C89:C90)</f>
        <v>512</v>
      </c>
      <c r="D91" s="25">
        <f>SUM(D89:D90)</f>
        <v>6464</v>
      </c>
      <c r="E91" s="25">
        <f>SUM(E90:E90)</f>
        <v>0</v>
      </c>
      <c r="F91" s="26">
        <f>SUM(F89:F90)</f>
        <v>6976</v>
      </c>
      <c r="G91" s="10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>
      <c r="A92" s="44"/>
      <c r="B92" s="11"/>
      <c r="C92" s="29"/>
      <c r="D92" s="30"/>
      <c r="E92" s="29"/>
      <c r="F92" s="26"/>
      <c r="G92" s="10"/>
      <c r="H92" s="13"/>
      <c r="I92" s="13"/>
      <c r="J92" s="13"/>
      <c r="K92" s="13"/>
      <c r="L92" s="13"/>
      <c r="M92" s="13"/>
      <c r="N92" s="13"/>
      <c r="O92" s="13"/>
      <c r="P92" s="13"/>
    </row>
    <row r="93" spans="1:7" ht="15">
      <c r="A93" s="36">
        <v>48</v>
      </c>
      <c r="B93" s="62" t="s">
        <v>74</v>
      </c>
      <c r="C93" s="29"/>
      <c r="D93" s="30"/>
      <c r="E93" s="29"/>
      <c r="F93" s="11"/>
      <c r="G93" s="10"/>
    </row>
    <row r="94" spans="1:7" ht="12.75">
      <c r="A94" s="44">
        <v>483</v>
      </c>
      <c r="B94" s="11" t="s">
        <v>60</v>
      </c>
      <c r="C94" s="25">
        <v>280</v>
      </c>
      <c r="D94" s="25">
        <v>1199</v>
      </c>
      <c r="E94" s="25"/>
      <c r="F94" s="26">
        <f aca="true" t="shared" si="11" ref="F94:F96">SUM(C94:E94)</f>
        <v>1479</v>
      </c>
      <c r="G94" s="10"/>
    </row>
    <row r="95" spans="1:7" ht="12.75">
      <c r="A95" s="44">
        <v>484</v>
      </c>
      <c r="B95" s="11" t="s">
        <v>75</v>
      </c>
      <c r="C95" s="25">
        <v>3192</v>
      </c>
      <c r="D95" s="25">
        <v>4902</v>
      </c>
      <c r="E95" s="25">
        <v>14</v>
      </c>
      <c r="F95" s="26">
        <f t="shared" si="11"/>
        <v>8108</v>
      </c>
      <c r="G95" s="10"/>
    </row>
    <row r="96" spans="1:7" ht="13.5">
      <c r="A96" s="42">
        <v>485</v>
      </c>
      <c r="B96" s="16" t="s">
        <v>76</v>
      </c>
      <c r="C96" s="34">
        <v>17125</v>
      </c>
      <c r="D96" s="34">
        <v>23696</v>
      </c>
      <c r="E96" s="34"/>
      <c r="F96" s="35">
        <f t="shared" si="11"/>
        <v>40821</v>
      </c>
      <c r="G96" s="10"/>
    </row>
    <row r="97" spans="1:7" ht="12.75">
      <c r="A97" s="44"/>
      <c r="B97" s="11" t="s">
        <v>17</v>
      </c>
      <c r="C97" s="25">
        <f>SUM(C94:C96)</f>
        <v>20597</v>
      </c>
      <c r="D97" s="25">
        <f>SUM(D94:D96)</f>
        <v>29797</v>
      </c>
      <c r="E97" s="25">
        <f>SUM(E96:E96)</f>
        <v>0</v>
      </c>
      <c r="F97" s="26">
        <f>SUM(F94:F96)</f>
        <v>50408</v>
      </c>
      <c r="G97" s="10"/>
    </row>
    <row r="98" spans="1:7" ht="13.5">
      <c r="A98" s="44"/>
      <c r="B98" s="11"/>
      <c r="C98" s="29"/>
      <c r="D98" s="30"/>
      <c r="E98" s="29"/>
      <c r="F98" s="11"/>
      <c r="G98" s="10"/>
    </row>
    <row r="99" spans="1:7" ht="16.5">
      <c r="A99" s="52">
        <v>5</v>
      </c>
      <c r="B99" s="22" t="s">
        <v>77</v>
      </c>
      <c r="C99" s="23">
        <f>C103+C109</f>
        <v>2863</v>
      </c>
      <c r="D99" s="23">
        <f>D103+D109</f>
        <v>3847</v>
      </c>
      <c r="E99" s="23">
        <f>E103+E109</f>
        <v>72</v>
      </c>
      <c r="F99" s="23">
        <f>F103+F109</f>
        <v>6782</v>
      </c>
      <c r="G99" s="10"/>
    </row>
    <row r="100" spans="1:7" ht="15.75">
      <c r="A100" s="45"/>
      <c r="B100" s="18"/>
      <c r="C100" s="64"/>
      <c r="D100" s="30"/>
      <c r="E100" s="56"/>
      <c r="F100" s="61"/>
      <c r="G100" s="10"/>
    </row>
    <row r="101" spans="1:7" ht="15">
      <c r="A101" s="36">
        <v>51</v>
      </c>
      <c r="B101" s="62" t="s">
        <v>78</v>
      </c>
      <c r="C101" s="29"/>
      <c r="D101" s="30"/>
      <c r="E101" s="29"/>
      <c r="F101" s="11"/>
      <c r="G101" s="10"/>
    </row>
    <row r="102" spans="1:7" ht="13.5">
      <c r="A102" s="42">
        <v>514</v>
      </c>
      <c r="B102" s="65" t="s">
        <v>79</v>
      </c>
      <c r="C102" s="34">
        <v>452</v>
      </c>
      <c r="D102" s="34">
        <v>949</v>
      </c>
      <c r="E102" s="34"/>
      <c r="F102" s="50">
        <f>SUM(C102:E102)</f>
        <v>1401</v>
      </c>
      <c r="G102" s="10"/>
    </row>
    <row r="103" spans="1:7" ht="12.75">
      <c r="A103" s="44"/>
      <c r="B103" s="66" t="s">
        <v>17</v>
      </c>
      <c r="C103" s="25">
        <f>SUM(C102:C102)</f>
        <v>452</v>
      </c>
      <c r="D103" s="25">
        <f>SUM(D102:D102)</f>
        <v>949</v>
      </c>
      <c r="E103" s="25">
        <f>SUM(E102:E102)</f>
        <v>0</v>
      </c>
      <c r="F103" s="26">
        <f>SUM(F102:F102)</f>
        <v>1401</v>
      </c>
      <c r="G103" s="10"/>
    </row>
    <row r="104" spans="1:17" ht="14.25" customHeight="1">
      <c r="A104" s="44"/>
      <c r="B104" s="11"/>
      <c r="C104" s="29"/>
      <c r="D104" s="30"/>
      <c r="E104" s="29"/>
      <c r="F104" s="11"/>
      <c r="G104" s="10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">
      <c r="A105" s="36">
        <v>56</v>
      </c>
      <c r="B105" s="62" t="s">
        <v>80</v>
      </c>
      <c r="C105" s="29"/>
      <c r="D105" s="30"/>
      <c r="E105" s="29"/>
      <c r="F105" s="11"/>
      <c r="G105" s="10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7" ht="12.75">
      <c r="A106" s="44">
        <v>562</v>
      </c>
      <c r="B106" s="11" t="s">
        <v>81</v>
      </c>
      <c r="C106" s="25">
        <v>2030</v>
      </c>
      <c r="D106" s="25">
        <v>1468</v>
      </c>
      <c r="E106" s="25">
        <v>72</v>
      </c>
      <c r="F106" s="26">
        <f aca="true" t="shared" si="12" ref="F106:F108">SUM(C106:E106)</f>
        <v>3570</v>
      </c>
      <c r="G106" s="10"/>
    </row>
    <row r="107" spans="1:7" ht="12.75">
      <c r="A107" s="44">
        <v>564</v>
      </c>
      <c r="B107" s="11" t="s">
        <v>82</v>
      </c>
      <c r="C107" s="25">
        <v>101</v>
      </c>
      <c r="D107" s="25">
        <v>237</v>
      </c>
      <c r="E107" s="25"/>
      <c r="F107" s="26">
        <f t="shared" si="12"/>
        <v>338</v>
      </c>
      <c r="G107" s="10"/>
    </row>
    <row r="108" spans="1:17" ht="13.5">
      <c r="A108" s="42">
        <v>567</v>
      </c>
      <c r="B108" s="16" t="s">
        <v>83</v>
      </c>
      <c r="C108" s="34">
        <v>280</v>
      </c>
      <c r="D108" s="34">
        <v>1193</v>
      </c>
      <c r="E108" s="34"/>
      <c r="F108" s="50">
        <f t="shared" si="12"/>
        <v>1473</v>
      </c>
      <c r="G108" s="10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21" ht="12.75">
      <c r="A109" s="44"/>
      <c r="B109" s="11" t="s">
        <v>17</v>
      </c>
      <c r="C109" s="25">
        <f>SUM(C106:C108)</f>
        <v>2411</v>
      </c>
      <c r="D109" s="25">
        <f>SUM(D106:D108)</f>
        <v>2898</v>
      </c>
      <c r="E109" s="25">
        <f>SUM(E106:E108)</f>
        <v>72</v>
      </c>
      <c r="F109" s="26">
        <f>SUM(F106:F108)</f>
        <v>5381</v>
      </c>
      <c r="G109" s="10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ht="13.5">
      <c r="A110" s="44"/>
      <c r="B110" s="11"/>
      <c r="C110" s="29"/>
      <c r="D110" s="30"/>
      <c r="E110" s="29"/>
      <c r="F110" s="26"/>
      <c r="G110" s="10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8" ht="16.5">
      <c r="A111" s="52">
        <v>7</v>
      </c>
      <c r="B111" s="22" t="s">
        <v>84</v>
      </c>
      <c r="C111" s="23">
        <f>C117+C121</f>
        <v>6229</v>
      </c>
      <c r="D111" s="23">
        <f>D117+D121</f>
        <v>12616</v>
      </c>
      <c r="E111" s="23">
        <f>E117+E121</f>
        <v>0</v>
      </c>
      <c r="F111" s="23">
        <f>F117+F121</f>
        <v>18845</v>
      </c>
      <c r="G111" s="67"/>
      <c r="H111" s="68"/>
    </row>
    <row r="112" spans="1:7" ht="15.75">
      <c r="A112" s="45"/>
      <c r="B112" s="69"/>
      <c r="C112" s="29"/>
      <c r="D112" s="30"/>
      <c r="E112" s="29"/>
      <c r="F112" s="11"/>
      <c r="G112" s="10"/>
    </row>
    <row r="113" spans="1:7" ht="15">
      <c r="A113" s="36">
        <v>71</v>
      </c>
      <c r="B113" s="28" t="s">
        <v>85</v>
      </c>
      <c r="C113" s="29"/>
      <c r="D113" s="30"/>
      <c r="E113" s="29"/>
      <c r="F113" s="11"/>
      <c r="G113" s="10"/>
    </row>
    <row r="114" spans="1:7" s="13" customFormat="1" ht="12.75">
      <c r="A114" s="44">
        <v>711</v>
      </c>
      <c r="B114" s="11" t="s">
        <v>86</v>
      </c>
      <c r="C114" s="25">
        <v>1222</v>
      </c>
      <c r="D114" s="25">
        <v>1677</v>
      </c>
      <c r="E114" s="25"/>
      <c r="F114" s="26">
        <f aca="true" t="shared" si="13" ref="F114:F116">SUM(C114:E114)</f>
        <v>2899</v>
      </c>
      <c r="G114" s="10"/>
    </row>
    <row r="115" spans="1:7" s="13" customFormat="1" ht="12.75">
      <c r="A115" s="44">
        <v>712</v>
      </c>
      <c r="B115" s="11" t="s">
        <v>87</v>
      </c>
      <c r="C115" s="25">
        <v>2004</v>
      </c>
      <c r="D115" s="25">
        <v>2752</v>
      </c>
      <c r="E115" s="25"/>
      <c r="F115" s="26">
        <f t="shared" si="13"/>
        <v>4756</v>
      </c>
      <c r="G115" s="10"/>
    </row>
    <row r="116" spans="1:7" s="13" customFormat="1" ht="13.5">
      <c r="A116" s="42">
        <v>714</v>
      </c>
      <c r="B116" s="16" t="s">
        <v>88</v>
      </c>
      <c r="C116" s="32">
        <v>336</v>
      </c>
      <c r="D116" s="34">
        <v>1230</v>
      </c>
      <c r="E116" s="70"/>
      <c r="F116" s="35">
        <f t="shared" si="13"/>
        <v>1566</v>
      </c>
      <c r="G116" s="10"/>
    </row>
    <row r="117" spans="1:7" ht="12.75">
      <c r="A117" s="44"/>
      <c r="B117" s="11" t="s">
        <v>17</v>
      </c>
      <c r="C117" s="25">
        <f>SUM(C113:C116)</f>
        <v>3562</v>
      </c>
      <c r="D117" s="25">
        <f>SUM(D113:D116)</f>
        <v>5659</v>
      </c>
      <c r="E117" s="58"/>
      <c r="F117" s="26">
        <f>SUM(F113:F116)</f>
        <v>9221</v>
      </c>
      <c r="G117" s="10"/>
    </row>
    <row r="118" spans="1:7" ht="12.75">
      <c r="A118" s="44"/>
      <c r="B118" s="11"/>
      <c r="C118" s="29"/>
      <c r="D118" s="30"/>
      <c r="E118" s="29"/>
      <c r="F118" s="71"/>
      <c r="G118" s="10"/>
    </row>
    <row r="119" spans="1:7" ht="15">
      <c r="A119" s="36">
        <v>72</v>
      </c>
      <c r="B119" s="28" t="s">
        <v>89</v>
      </c>
      <c r="C119" s="29"/>
      <c r="D119" s="30"/>
      <c r="E119" s="29"/>
      <c r="F119" s="11"/>
      <c r="G119" s="10"/>
    </row>
    <row r="120" spans="1:7" s="13" customFormat="1" ht="13.5">
      <c r="A120" s="42">
        <v>721</v>
      </c>
      <c r="B120" s="16" t="s">
        <v>90</v>
      </c>
      <c r="C120" s="34">
        <v>2667</v>
      </c>
      <c r="D120" s="34">
        <v>6957</v>
      </c>
      <c r="E120" s="34"/>
      <c r="F120" s="50">
        <f>SUM(C120:E120)</f>
        <v>9624</v>
      </c>
      <c r="G120" s="10"/>
    </row>
    <row r="121" spans="1:7" ht="12.75">
      <c r="A121" s="44"/>
      <c r="B121" s="11" t="s">
        <v>17</v>
      </c>
      <c r="C121" s="25">
        <f>SUM(C119:C120)</f>
        <v>2667</v>
      </c>
      <c r="D121" s="25">
        <f>SUM(D119:D120)</f>
        <v>6957</v>
      </c>
      <c r="E121" s="58"/>
      <c r="F121" s="26">
        <f>SUM(F119:F120)</f>
        <v>9624</v>
      </c>
      <c r="G121" s="10"/>
    </row>
    <row r="122" spans="1:7" ht="13.5">
      <c r="A122" s="44"/>
      <c r="B122" s="11"/>
      <c r="C122" s="29"/>
      <c r="D122" s="30"/>
      <c r="E122" s="29"/>
      <c r="F122" s="71"/>
      <c r="G122" s="10"/>
    </row>
    <row r="123" spans="1:7" ht="16.5">
      <c r="A123" s="52">
        <v>8</v>
      </c>
      <c r="B123" s="72" t="s">
        <v>91</v>
      </c>
      <c r="C123" s="23">
        <f>C128+C132+C136+C140</f>
        <v>31454</v>
      </c>
      <c r="D123" s="23">
        <f>D128+D132+D136+D140</f>
        <v>0</v>
      </c>
      <c r="E123" s="23">
        <f>E128+E132+E136+E140</f>
        <v>12391</v>
      </c>
      <c r="F123" s="23">
        <f>F128+F132+F136+F140</f>
        <v>25177</v>
      </c>
      <c r="G123" s="10"/>
    </row>
    <row r="124" spans="1:7" ht="15.75">
      <c r="A124" s="45"/>
      <c r="B124" s="73"/>
      <c r="C124" s="29"/>
      <c r="D124" s="30"/>
      <c r="E124" s="56"/>
      <c r="F124" s="61"/>
      <c r="G124" s="10"/>
    </row>
    <row r="125" spans="1:17" ht="15">
      <c r="A125" s="36">
        <v>81</v>
      </c>
      <c r="B125" s="74" t="s">
        <v>92</v>
      </c>
      <c r="C125" s="75"/>
      <c r="D125" s="30"/>
      <c r="E125" s="29"/>
      <c r="F125" s="11"/>
      <c r="G125" s="10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2.75">
      <c r="A126" s="44">
        <v>811</v>
      </c>
      <c r="B126" s="76" t="s">
        <v>93</v>
      </c>
      <c r="C126" s="29"/>
      <c r="D126" s="25"/>
      <c r="E126" s="25">
        <v>2304</v>
      </c>
      <c r="F126" s="26">
        <f aca="true" t="shared" si="14" ref="F126:F127">SUM(C126:E126)</f>
        <v>2304</v>
      </c>
      <c r="G126" s="10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3.5">
      <c r="A127" s="42">
        <v>818</v>
      </c>
      <c r="B127" s="77" t="s">
        <v>94</v>
      </c>
      <c r="C127" s="32">
        <v>2332</v>
      </c>
      <c r="D127" s="33"/>
      <c r="E127" s="34"/>
      <c r="F127" s="35">
        <f t="shared" si="14"/>
        <v>2332</v>
      </c>
      <c r="G127" s="10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2.75">
      <c r="A128" s="44"/>
      <c r="B128" s="76" t="s">
        <v>17</v>
      </c>
      <c r="C128" s="25">
        <f>SUM(C126:C127)</f>
        <v>2332</v>
      </c>
      <c r="D128" s="30"/>
      <c r="E128" s="25">
        <f>SUM(E126:E127)</f>
        <v>2304</v>
      </c>
      <c r="F128" s="26">
        <f>SUM(F126:F127)</f>
        <v>4636</v>
      </c>
      <c r="G128" s="10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2.75">
      <c r="A129" s="44"/>
      <c r="B129" s="76"/>
      <c r="C129" s="25"/>
      <c r="D129" s="30"/>
      <c r="E129" s="25"/>
      <c r="F129" s="26"/>
      <c r="G129" s="10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">
      <c r="A130" s="44">
        <v>82</v>
      </c>
      <c r="B130" s="28" t="s">
        <v>95</v>
      </c>
      <c r="C130" s="29"/>
      <c r="D130" s="30"/>
      <c r="E130" s="29"/>
      <c r="F130" s="11"/>
      <c r="G130" s="10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s="15" customFormat="1" ht="13.5">
      <c r="A131" s="42">
        <v>821</v>
      </c>
      <c r="B131" s="16" t="s">
        <v>95</v>
      </c>
      <c r="C131" s="32">
        <v>9334</v>
      </c>
      <c r="D131" s="33"/>
      <c r="E131" s="32"/>
      <c r="F131" s="35">
        <f>SUM(C131:E131)</f>
        <v>9334</v>
      </c>
      <c r="G131" s="10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2.75">
      <c r="A132" s="44"/>
      <c r="B132" s="11" t="s">
        <v>17</v>
      </c>
      <c r="C132" s="25">
        <f>SUM(C131:C131)</f>
        <v>9334</v>
      </c>
      <c r="D132" s="30"/>
      <c r="E132" s="29"/>
      <c r="F132" s="11">
        <f>SUM(F131)</f>
        <v>9334</v>
      </c>
      <c r="G132" s="10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2.75">
      <c r="A133" s="44"/>
      <c r="B133" s="76"/>
      <c r="C133" s="29"/>
      <c r="D133" s="30"/>
      <c r="E133" s="29"/>
      <c r="F133" s="26"/>
      <c r="G133" s="10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">
      <c r="A134" s="44">
        <v>83</v>
      </c>
      <c r="B134" s="28" t="s">
        <v>96</v>
      </c>
      <c r="C134" s="29"/>
      <c r="D134" s="30"/>
      <c r="E134" s="29"/>
      <c r="F134" s="11"/>
      <c r="G134" s="10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7" s="13" customFormat="1" ht="15.75" customHeight="1">
      <c r="A135" s="42">
        <v>832</v>
      </c>
      <c r="B135" s="16" t="s">
        <v>97</v>
      </c>
      <c r="C135" s="32">
        <v>1120</v>
      </c>
      <c r="D135" s="33"/>
      <c r="E135" s="32">
        <v>5200</v>
      </c>
      <c r="F135" s="50">
        <f>SUM(C135:E135)</f>
        <v>6320</v>
      </c>
      <c r="G135" s="10"/>
    </row>
    <row r="136" spans="1:17" ht="12.75">
      <c r="A136" s="44"/>
      <c r="B136" s="11" t="s">
        <v>17</v>
      </c>
      <c r="C136" s="25">
        <f>SUM(C130:C135)</f>
        <v>19788</v>
      </c>
      <c r="D136" s="30"/>
      <c r="E136" s="25">
        <f>SUM(E130:E135)</f>
        <v>5200</v>
      </c>
      <c r="F136" s="26">
        <f>SUM(F135:F135)</f>
        <v>6320</v>
      </c>
      <c r="G136" s="10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2.75">
      <c r="A137" s="44"/>
      <c r="B137" s="76"/>
      <c r="C137" s="29"/>
      <c r="D137" s="30"/>
      <c r="E137" s="29"/>
      <c r="F137" s="26"/>
      <c r="G137" s="10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">
      <c r="A138" s="44">
        <v>87</v>
      </c>
      <c r="B138" s="28" t="s">
        <v>98</v>
      </c>
      <c r="C138" s="29"/>
      <c r="D138" s="30"/>
      <c r="E138" s="29"/>
      <c r="F138" s="11"/>
      <c r="G138" s="10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s="15" customFormat="1" ht="13.5">
      <c r="A139" s="42">
        <v>871</v>
      </c>
      <c r="B139" s="16" t="s">
        <v>99</v>
      </c>
      <c r="C139" s="32"/>
      <c r="D139" s="33"/>
      <c r="E139" s="32">
        <v>4887</v>
      </c>
      <c r="F139" s="35">
        <f>SUM(C139:E139)</f>
        <v>4887</v>
      </c>
      <c r="G139" s="10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2.75">
      <c r="A140" s="44"/>
      <c r="B140" s="11" t="s">
        <v>17</v>
      </c>
      <c r="C140" s="25">
        <f>SUM(C139:C139)</f>
        <v>0</v>
      </c>
      <c r="D140" s="30"/>
      <c r="E140" s="25">
        <f>SUM(E139:E139)</f>
        <v>4887</v>
      </c>
      <c r="F140" s="11">
        <f>SUM(F139)</f>
        <v>4887</v>
      </c>
      <c r="G140" s="10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3.5">
      <c r="A141" s="44"/>
      <c r="B141" s="11"/>
      <c r="C141" s="29"/>
      <c r="D141" s="30"/>
      <c r="E141" s="29"/>
      <c r="F141" s="11"/>
      <c r="G141" s="10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6.5">
      <c r="A142" s="52">
        <v>9</v>
      </c>
      <c r="B142" s="22" t="s">
        <v>100</v>
      </c>
      <c r="C142" s="78">
        <f>C147+C151</f>
        <v>5910</v>
      </c>
      <c r="D142" s="78">
        <f>D147+D151</f>
        <v>0</v>
      </c>
      <c r="E142" s="78">
        <f>E147+E151</f>
        <v>0</v>
      </c>
      <c r="F142" s="23">
        <f>F147+F151</f>
        <v>5910</v>
      </c>
      <c r="G142" s="10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.75">
      <c r="A143" s="45"/>
      <c r="B143" s="18"/>
      <c r="C143" s="64"/>
      <c r="D143" s="30"/>
      <c r="E143" s="29"/>
      <c r="F143" s="11"/>
      <c r="G143" s="10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.75">
      <c r="A144" s="36">
        <v>91</v>
      </c>
      <c r="B144" s="28" t="s">
        <v>101</v>
      </c>
      <c r="C144" s="64"/>
      <c r="D144" s="30"/>
      <c r="E144" s="29"/>
      <c r="F144" s="11"/>
      <c r="G144" s="10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2.75">
      <c r="A145" s="44">
        <v>911</v>
      </c>
      <c r="B145" s="11" t="s">
        <v>101</v>
      </c>
      <c r="C145" s="29">
        <v>3322</v>
      </c>
      <c r="D145" s="30"/>
      <c r="E145" s="29"/>
      <c r="F145" s="26">
        <f aca="true" t="shared" si="15" ref="F145:F146">SUM(C145:E145)</f>
        <v>3322</v>
      </c>
      <c r="G145" s="10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7" s="13" customFormat="1" ht="13.5">
      <c r="A146" s="42">
        <v>917</v>
      </c>
      <c r="B146" s="16" t="s">
        <v>102</v>
      </c>
      <c r="C146" s="32">
        <v>1988</v>
      </c>
      <c r="D146" s="33"/>
      <c r="E146" s="32"/>
      <c r="F146" s="35">
        <f t="shared" si="15"/>
        <v>1988</v>
      </c>
      <c r="G146" s="10"/>
    </row>
    <row r="147" spans="1:17" ht="12.75">
      <c r="A147" s="44"/>
      <c r="B147" s="11" t="s">
        <v>17</v>
      </c>
      <c r="C147" s="25">
        <f>SUM(C145:C146)</f>
        <v>5310</v>
      </c>
      <c r="D147" s="30"/>
      <c r="E147" s="29"/>
      <c r="F147" s="26">
        <f>SUM(F145:F146)</f>
        <v>5310</v>
      </c>
      <c r="G147" s="10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2.75">
      <c r="A148" s="44"/>
      <c r="B148" s="11"/>
      <c r="C148" s="29"/>
      <c r="D148" s="30"/>
      <c r="E148" s="29"/>
      <c r="F148" s="11"/>
      <c r="G148" s="10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.75">
      <c r="A149" s="36">
        <v>92</v>
      </c>
      <c r="B149" s="28" t="s">
        <v>103</v>
      </c>
      <c r="C149" s="64"/>
      <c r="D149" s="30"/>
      <c r="E149" s="29"/>
      <c r="F149" s="11"/>
      <c r="G149" s="10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3.5">
      <c r="A150" s="42">
        <v>925</v>
      </c>
      <c r="B150" s="16" t="s">
        <v>104</v>
      </c>
      <c r="C150" s="32">
        <v>600</v>
      </c>
      <c r="D150" s="33"/>
      <c r="E150" s="32"/>
      <c r="F150" s="35">
        <f>SUM(C150:E150)</f>
        <v>600</v>
      </c>
      <c r="G150" s="10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7" ht="12.75">
      <c r="A151" s="44"/>
      <c r="B151" s="11" t="s">
        <v>17</v>
      </c>
      <c r="C151" s="25">
        <f>SUM(C150:C150)</f>
        <v>600</v>
      </c>
      <c r="D151" s="30"/>
      <c r="E151" s="29"/>
      <c r="F151" s="11">
        <f>SUM(F150:F150)</f>
        <v>600</v>
      </c>
      <c r="G151" s="10"/>
    </row>
    <row r="152" spans="1:6" ht="12.75">
      <c r="A152" s="79"/>
      <c r="B152" s="11"/>
      <c r="C152" s="29"/>
      <c r="D152" s="30"/>
      <c r="E152" s="29"/>
      <c r="F152" s="11"/>
    </row>
    <row r="153" spans="1:6" ht="12.75">
      <c r="A153" s="79"/>
      <c r="B153" s="11"/>
      <c r="C153" s="29"/>
      <c r="D153" s="30"/>
      <c r="E153" s="29"/>
      <c r="F153" s="11"/>
    </row>
    <row r="154" spans="1:6" ht="12.75">
      <c r="A154" s="79"/>
      <c r="B154" s="11"/>
      <c r="C154" s="29"/>
      <c r="D154" s="30"/>
      <c r="E154" s="29"/>
      <c r="F154" s="11"/>
    </row>
    <row r="155" spans="1:6" ht="15">
      <c r="A155" s="79"/>
      <c r="B155" s="61" t="s">
        <v>105</v>
      </c>
      <c r="C155" s="20">
        <f>C142+C123+C111+C99+C77+C63+C10+C43</f>
        <v>179472</v>
      </c>
      <c r="D155" s="20">
        <f>D142+D123+D111+D99+D77+D63+D10+D43</f>
        <v>232082</v>
      </c>
      <c r="E155" s="20">
        <f>E142+E123+E111+E99+E77+E63+E10+E43</f>
        <v>41888</v>
      </c>
      <c r="F155" s="20">
        <f>F142+F123+F111+F99+F77+F63+F10+F43</f>
        <v>434788</v>
      </c>
    </row>
    <row r="156" spans="1:6" ht="12.75">
      <c r="A156" s="79"/>
      <c r="B156" s="25"/>
      <c r="C156" s="30"/>
      <c r="D156" s="25"/>
      <c r="E156" s="25"/>
      <c r="F156" s="11"/>
    </row>
    <row r="157" spans="1:6" ht="12.75">
      <c r="A157" s="79"/>
      <c r="B157" s="26" t="s">
        <v>106</v>
      </c>
      <c r="C157" s="26">
        <f>0.2*C155</f>
        <v>35894.4</v>
      </c>
      <c r="D157" s="26">
        <f>0.2*D155</f>
        <v>46416.4</v>
      </c>
      <c r="E157" s="26">
        <f>0.2*E155</f>
        <v>8377.6</v>
      </c>
      <c r="F157" s="26">
        <f>0.2*F155</f>
        <v>86957.6</v>
      </c>
    </row>
    <row r="158" spans="1:6" ht="15">
      <c r="A158" s="11"/>
      <c r="B158" s="12" t="s">
        <v>107</v>
      </c>
      <c r="C158" s="20">
        <f>SUM(C155+C157)</f>
        <v>215366.4</v>
      </c>
      <c r="D158" s="20">
        <f>SUM(D155+D157)</f>
        <v>278498.4</v>
      </c>
      <c r="E158" s="20">
        <f>SUM(E155+E157)</f>
        <v>50265.6</v>
      </c>
      <c r="F158" s="20">
        <f>SUM(F155+F157)</f>
        <v>521745.6</v>
      </c>
    </row>
  </sheetData>
  <sheetProtection selectLockedCells="1" selectUnlockedCells="1"/>
  <mergeCells count="2"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1"/>
  <sheetViews>
    <sheetView tabSelected="1" workbookViewId="0" topLeftCell="A316">
      <selection activeCell="H141" sqref="H141"/>
    </sheetView>
  </sheetViews>
  <sheetFormatPr defaultColWidth="9.140625" defaultRowHeight="12.75"/>
  <cols>
    <col min="1" max="1" width="6.57421875" style="80" customWidth="1"/>
    <col min="2" max="2" width="65.28125" style="80" customWidth="1"/>
    <col min="3" max="3" width="6.7109375" style="80" customWidth="1"/>
    <col min="4" max="4" width="7.28125" style="81" customWidth="1"/>
    <col min="5" max="5" width="9.140625" style="80" customWidth="1"/>
    <col min="6" max="6" width="9.00390625" style="80" customWidth="1"/>
    <col min="7" max="16384" width="9.140625" style="80" customWidth="1"/>
  </cols>
  <sheetData>
    <row r="1" spans="1:6" s="3" customFormat="1" ht="16.5">
      <c r="A1" s="2" t="s">
        <v>108</v>
      </c>
      <c r="B1" s="2"/>
      <c r="C1" s="2"/>
      <c r="D1" s="2"/>
      <c r="E1" s="2"/>
      <c r="F1" s="2"/>
    </row>
    <row r="2" spans="1:6" s="3" customFormat="1" ht="15.75">
      <c r="A2" s="2" t="s">
        <v>1</v>
      </c>
      <c r="B2" s="2"/>
      <c r="C2" s="2"/>
      <c r="D2" s="2"/>
      <c r="E2" s="2"/>
      <c r="F2" s="2"/>
    </row>
    <row r="4" spans="1:6" ht="13.5">
      <c r="A4" s="4" t="s">
        <v>2</v>
      </c>
      <c r="B4" s="82"/>
      <c r="C4" s="82"/>
      <c r="D4" s="83"/>
      <c r="E4" s="82"/>
      <c r="F4" s="82"/>
    </row>
    <row r="5" spans="1:7" ht="12.75">
      <c r="A5" s="6"/>
      <c r="B5" s="84"/>
      <c r="C5" s="8"/>
      <c r="D5" s="85"/>
      <c r="E5" s="84"/>
      <c r="F5" s="84"/>
      <c r="G5" s="63"/>
    </row>
    <row r="6" spans="1:7" ht="12.75">
      <c r="A6" s="63"/>
      <c r="B6" s="11" t="s">
        <v>3</v>
      </c>
      <c r="C6" s="11" t="s">
        <v>109</v>
      </c>
      <c r="D6" s="12" t="s">
        <v>110</v>
      </c>
      <c r="E6" s="11" t="s">
        <v>111</v>
      </c>
      <c r="F6" s="11" t="s">
        <v>10</v>
      </c>
      <c r="G6" s="63"/>
    </row>
    <row r="7" spans="1:16" ht="12.75">
      <c r="A7" s="63"/>
      <c r="B7" s="29"/>
      <c r="C7" s="11"/>
      <c r="D7" s="30"/>
      <c r="E7" s="11" t="s">
        <v>112</v>
      </c>
      <c r="F7" s="29"/>
      <c r="G7" s="63"/>
      <c r="H7" s="29"/>
      <c r="I7" s="29"/>
      <c r="J7" s="29"/>
      <c r="K7" s="29"/>
      <c r="L7" s="29"/>
      <c r="M7" s="29"/>
      <c r="N7" s="29"/>
      <c r="O7" s="29"/>
      <c r="P7" s="29"/>
    </row>
    <row r="8" spans="1:16" s="32" customFormat="1" ht="13.5">
      <c r="A8" s="86"/>
      <c r="C8" s="16"/>
      <c r="D8" s="33"/>
      <c r="E8" s="16" t="s">
        <v>113</v>
      </c>
      <c r="F8" s="16" t="s">
        <v>113</v>
      </c>
      <c r="G8" s="63"/>
      <c r="H8" s="29"/>
      <c r="I8" s="29"/>
      <c r="J8" s="29"/>
      <c r="K8" s="29"/>
      <c r="L8" s="29"/>
      <c r="M8" s="29"/>
      <c r="N8" s="29"/>
      <c r="O8" s="29"/>
      <c r="P8" s="29"/>
    </row>
    <row r="9" spans="1:16" ht="14.25" customHeight="1">
      <c r="A9" s="24"/>
      <c r="B9" s="11"/>
      <c r="C9" s="29"/>
      <c r="D9" s="30"/>
      <c r="E9" s="26"/>
      <c r="F9" s="26"/>
      <c r="G9" s="63"/>
      <c r="H9" s="29"/>
      <c r="I9" s="29"/>
      <c r="J9" s="29"/>
      <c r="K9" s="29"/>
      <c r="L9" s="29"/>
      <c r="M9" s="29"/>
      <c r="N9" s="29"/>
      <c r="O9" s="29"/>
      <c r="P9" s="29"/>
    </row>
    <row r="10" spans="1:16" s="57" customFormat="1" ht="15.75">
      <c r="A10" s="87">
        <v>1</v>
      </c>
      <c r="B10" s="78" t="s">
        <v>12</v>
      </c>
      <c r="C10" s="78"/>
      <c r="D10" s="88"/>
      <c r="E10" s="23"/>
      <c r="F10" s="23">
        <f>F21+F32+F62+F73+F102</f>
        <v>0</v>
      </c>
      <c r="G10" s="55"/>
      <c r="H10" s="56"/>
      <c r="I10" s="56"/>
      <c r="J10" s="56"/>
      <c r="K10" s="56"/>
      <c r="L10" s="56"/>
      <c r="M10" s="56"/>
      <c r="N10" s="56"/>
      <c r="O10" s="56"/>
      <c r="P10" s="56"/>
    </row>
    <row r="11" spans="1:16" ht="12.75">
      <c r="A11" s="24"/>
      <c r="B11" s="11"/>
      <c r="C11" s="29"/>
      <c r="D11" s="30"/>
      <c r="E11" s="25"/>
      <c r="F11" s="26"/>
      <c r="G11" s="63"/>
      <c r="H11" s="29"/>
      <c r="I11" s="29"/>
      <c r="J11" s="29"/>
      <c r="K11" s="29"/>
      <c r="L11" s="29"/>
      <c r="M11" s="29"/>
      <c r="N11" s="29"/>
      <c r="O11" s="29"/>
      <c r="P11" s="29"/>
    </row>
    <row r="12" spans="1:16" s="57" customFormat="1" ht="15">
      <c r="A12" s="27">
        <v>12</v>
      </c>
      <c r="B12" s="28" t="s">
        <v>13</v>
      </c>
      <c r="C12" s="56"/>
      <c r="D12" s="54"/>
      <c r="E12" s="39"/>
      <c r="F12" s="20"/>
      <c r="G12" s="55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12.75">
      <c r="A13" s="24">
        <v>122</v>
      </c>
      <c r="B13" s="11" t="s">
        <v>14</v>
      </c>
      <c r="C13" s="29"/>
      <c r="D13" s="30"/>
      <c r="E13" s="25"/>
      <c r="F13" s="26"/>
      <c r="G13" s="63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24"/>
      <c r="B14" s="11" t="s">
        <v>114</v>
      </c>
      <c r="C14" s="29" t="s">
        <v>115</v>
      </c>
      <c r="D14" s="30">
        <v>455</v>
      </c>
      <c r="E14" s="25"/>
      <c r="F14" s="26"/>
      <c r="G14" s="63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24"/>
      <c r="B15" s="11"/>
      <c r="C15" s="29"/>
      <c r="D15" s="30"/>
      <c r="E15" s="25"/>
      <c r="F15" s="26"/>
      <c r="G15" s="63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2.75">
      <c r="A16" s="24">
        <v>123</v>
      </c>
      <c r="B16" s="11" t="s">
        <v>15</v>
      </c>
      <c r="C16" s="25"/>
      <c r="D16" s="30"/>
      <c r="E16" s="25"/>
      <c r="F16" s="26"/>
      <c r="G16" s="63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.75">
      <c r="A17" s="24"/>
      <c r="B17" s="11" t="s">
        <v>116</v>
      </c>
      <c r="C17" s="25" t="s">
        <v>115</v>
      </c>
      <c r="D17" s="30">
        <v>212</v>
      </c>
      <c r="E17" s="25"/>
      <c r="F17" s="26"/>
      <c r="G17" s="63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2.75">
      <c r="A18" s="24"/>
      <c r="B18" s="11"/>
      <c r="C18" s="25"/>
      <c r="D18" s="30"/>
      <c r="E18" s="25"/>
      <c r="F18" s="26"/>
      <c r="G18" s="63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24">
        <v>128</v>
      </c>
      <c r="B19" s="11" t="s">
        <v>16</v>
      </c>
      <c r="C19" s="29"/>
      <c r="D19" s="30"/>
      <c r="E19" s="25"/>
      <c r="F19" s="26"/>
      <c r="G19" s="63"/>
      <c r="H19" s="29"/>
      <c r="I19" s="29"/>
      <c r="J19" s="29"/>
      <c r="K19" s="29"/>
      <c r="L19" s="29"/>
      <c r="M19" s="29"/>
      <c r="N19" s="29"/>
      <c r="O19" s="29"/>
      <c r="P19" s="29"/>
    </row>
    <row r="20" spans="1:7" s="29" customFormat="1" ht="13.5">
      <c r="A20" s="31"/>
      <c r="B20" s="16" t="s">
        <v>117</v>
      </c>
      <c r="C20" s="32" t="s">
        <v>118</v>
      </c>
      <c r="D20" s="33">
        <v>1</v>
      </c>
      <c r="E20" s="34"/>
      <c r="F20" s="35"/>
      <c r="G20" s="63"/>
    </row>
    <row r="21" spans="1:16" ht="12.75">
      <c r="A21" s="24"/>
      <c r="B21" s="11" t="s">
        <v>17</v>
      </c>
      <c r="C21" s="29"/>
      <c r="D21" s="30"/>
      <c r="E21" s="25"/>
      <c r="F21" s="26"/>
      <c r="G21" s="63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2.75">
      <c r="A22" s="24"/>
      <c r="B22" s="11"/>
      <c r="C22" s="29"/>
      <c r="D22" s="30"/>
      <c r="E22" s="25"/>
      <c r="F22" s="26"/>
      <c r="G22" s="63"/>
      <c r="H22" s="29"/>
      <c r="I22" s="29"/>
      <c r="J22" s="29"/>
      <c r="K22" s="29"/>
      <c r="L22" s="29"/>
      <c r="M22" s="29"/>
      <c r="N22" s="29"/>
      <c r="O22" s="29"/>
      <c r="P22" s="29"/>
    </row>
    <row r="23" spans="1:16" s="57" customFormat="1" ht="15">
      <c r="A23" s="27">
        <v>14</v>
      </c>
      <c r="B23" s="28" t="s">
        <v>18</v>
      </c>
      <c r="C23" s="56"/>
      <c r="D23" s="54"/>
      <c r="E23" s="39"/>
      <c r="F23" s="20"/>
      <c r="G23" s="55"/>
      <c r="H23" s="56"/>
      <c r="I23" s="56"/>
      <c r="J23" s="56"/>
      <c r="K23" s="56"/>
      <c r="L23" s="56"/>
      <c r="M23" s="56"/>
      <c r="N23" s="56"/>
      <c r="O23" s="56"/>
      <c r="P23" s="56"/>
    </row>
    <row r="24" spans="1:16" ht="12.75">
      <c r="A24" s="24">
        <v>143</v>
      </c>
      <c r="B24" s="11" t="s">
        <v>19</v>
      </c>
      <c r="C24" s="29"/>
      <c r="D24" s="30"/>
      <c r="E24" s="25"/>
      <c r="F24" s="26"/>
      <c r="G24" s="63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2.75">
      <c r="A25" s="24"/>
      <c r="B25" s="11" t="s">
        <v>119</v>
      </c>
      <c r="C25" s="29" t="s">
        <v>115</v>
      </c>
      <c r="D25" s="30">
        <v>2.4</v>
      </c>
      <c r="E25" s="25"/>
      <c r="F25" s="26"/>
      <c r="G25" s="63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2.75">
      <c r="A26" s="24"/>
      <c r="B26" s="11" t="s">
        <v>120</v>
      </c>
      <c r="C26" s="29" t="s">
        <v>121</v>
      </c>
      <c r="D26" s="30">
        <v>8</v>
      </c>
      <c r="E26" s="25"/>
      <c r="F26" s="26"/>
      <c r="G26" s="63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2.75">
      <c r="A27" s="24"/>
      <c r="B27" s="11" t="s">
        <v>122</v>
      </c>
      <c r="C27" s="29" t="s">
        <v>123</v>
      </c>
      <c r="D27" s="30">
        <v>1</v>
      </c>
      <c r="E27" s="25"/>
      <c r="F27" s="26"/>
      <c r="G27" s="63"/>
      <c r="H27" s="29"/>
      <c r="I27" s="29"/>
      <c r="J27" s="29"/>
      <c r="K27" s="29"/>
      <c r="L27" s="29"/>
      <c r="M27" s="29"/>
      <c r="N27" s="29"/>
      <c r="O27" s="29"/>
      <c r="P27" s="29"/>
    </row>
    <row r="28" spans="1:7" s="29" customFormat="1" ht="12.75">
      <c r="A28" s="82"/>
      <c r="B28" s="11"/>
      <c r="D28" s="30"/>
      <c r="E28" s="25"/>
      <c r="F28" s="26"/>
      <c r="G28" s="63"/>
    </row>
    <row r="29" spans="1:16" ht="12.75">
      <c r="A29" s="24">
        <v>144</v>
      </c>
      <c r="B29" s="11" t="s">
        <v>21</v>
      </c>
      <c r="C29" s="29"/>
      <c r="D29" s="30"/>
      <c r="E29" s="25"/>
      <c r="F29" s="89"/>
      <c r="G29" s="63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2.75">
      <c r="A30" s="24"/>
      <c r="B30" s="11" t="s">
        <v>124</v>
      </c>
      <c r="C30" s="29" t="s">
        <v>123</v>
      </c>
      <c r="D30" s="30">
        <v>1</v>
      </c>
      <c r="E30" s="25"/>
      <c r="F30" s="26"/>
      <c r="G30" s="63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3.5">
      <c r="A31" s="31"/>
      <c r="B31" s="16" t="s">
        <v>125</v>
      </c>
      <c r="C31" s="32" t="s">
        <v>123</v>
      </c>
      <c r="D31" s="33">
        <v>1</v>
      </c>
      <c r="E31" s="34"/>
      <c r="F31" s="50"/>
      <c r="G31" s="63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.75">
      <c r="A32" s="24"/>
      <c r="B32" s="11" t="s">
        <v>17</v>
      </c>
      <c r="C32" s="29"/>
      <c r="D32" s="30"/>
      <c r="E32" s="25"/>
      <c r="F32" s="26"/>
      <c r="G32" s="63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2.75">
      <c r="A33" s="24"/>
      <c r="B33" s="11"/>
      <c r="C33" s="29"/>
      <c r="D33" s="30"/>
      <c r="E33" s="25"/>
      <c r="F33" s="26"/>
      <c r="G33" s="63"/>
      <c r="H33" s="29"/>
      <c r="I33" s="29"/>
      <c r="J33" s="29"/>
      <c r="K33" s="29"/>
      <c r="L33" s="29"/>
      <c r="M33" s="29"/>
      <c r="N33" s="29"/>
      <c r="O33" s="29"/>
      <c r="P33" s="29"/>
    </row>
    <row r="34" spans="1:16" s="57" customFormat="1" ht="15">
      <c r="A34" s="27">
        <v>15</v>
      </c>
      <c r="B34" s="28" t="s">
        <v>22</v>
      </c>
      <c r="C34" s="56"/>
      <c r="D34" s="54"/>
      <c r="E34" s="39"/>
      <c r="F34" s="20"/>
      <c r="G34" s="55"/>
      <c r="H34" s="56"/>
      <c r="I34" s="56"/>
      <c r="J34" s="56"/>
      <c r="K34" s="56"/>
      <c r="L34" s="56"/>
      <c r="M34" s="56"/>
      <c r="N34" s="56"/>
      <c r="O34" s="56"/>
      <c r="P34" s="56"/>
    </row>
    <row r="35" spans="1:16" ht="12.75">
      <c r="A35" s="24">
        <v>152</v>
      </c>
      <c r="B35" s="11" t="s">
        <v>23</v>
      </c>
      <c r="C35" s="29"/>
      <c r="D35" s="30"/>
      <c r="E35" s="25"/>
      <c r="F35" s="26"/>
      <c r="G35" s="63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2.75">
      <c r="A36" s="24"/>
      <c r="B36" s="11" t="s">
        <v>126</v>
      </c>
      <c r="C36" s="29" t="s">
        <v>127</v>
      </c>
      <c r="D36" s="30">
        <v>60.6</v>
      </c>
      <c r="E36" s="25"/>
      <c r="F36" s="26"/>
      <c r="G36" s="63"/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12.75">
      <c r="A37" s="24"/>
      <c r="B37" s="11" t="s">
        <v>128</v>
      </c>
      <c r="C37" s="29" t="s">
        <v>127</v>
      </c>
      <c r="D37" s="30">
        <v>1</v>
      </c>
      <c r="E37" s="25"/>
      <c r="F37" s="26"/>
      <c r="G37" s="63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2.75">
      <c r="A38" s="24"/>
      <c r="B38" s="11" t="s">
        <v>129</v>
      </c>
      <c r="C38" s="29" t="s">
        <v>127</v>
      </c>
      <c r="D38" s="30">
        <v>1</v>
      </c>
      <c r="E38" s="25"/>
      <c r="F38" s="26"/>
      <c r="G38" s="63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2.75">
      <c r="A39" s="24"/>
      <c r="B39" s="11" t="s">
        <v>130</v>
      </c>
      <c r="C39" s="29" t="s">
        <v>127</v>
      </c>
      <c r="D39" s="30">
        <v>1</v>
      </c>
      <c r="E39" s="25"/>
      <c r="F39" s="26"/>
      <c r="G39" s="63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2.75">
      <c r="A40" s="24"/>
      <c r="B40" s="11" t="s">
        <v>131</v>
      </c>
      <c r="C40" s="29" t="s">
        <v>127</v>
      </c>
      <c r="D40" s="30">
        <v>1</v>
      </c>
      <c r="E40" s="25"/>
      <c r="F40" s="26"/>
      <c r="G40" s="63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2.75">
      <c r="A41" s="24"/>
      <c r="B41" s="11" t="s">
        <v>132</v>
      </c>
      <c r="C41" s="29" t="s">
        <v>123</v>
      </c>
      <c r="D41" s="30">
        <v>1</v>
      </c>
      <c r="E41" s="25"/>
      <c r="F41" s="26"/>
      <c r="G41" s="63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2.75">
      <c r="A42" s="24"/>
      <c r="B42" s="11" t="s">
        <v>133</v>
      </c>
      <c r="C42" s="29" t="s">
        <v>123</v>
      </c>
      <c r="D42" s="30">
        <v>1</v>
      </c>
      <c r="E42" s="25"/>
      <c r="F42" s="26"/>
      <c r="G42" s="63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2.75">
      <c r="A43" s="24"/>
      <c r="B43" s="11" t="s">
        <v>134</v>
      </c>
      <c r="C43" s="29" t="s">
        <v>123</v>
      </c>
      <c r="D43" s="30">
        <v>3</v>
      </c>
      <c r="E43" s="25"/>
      <c r="F43" s="26"/>
      <c r="G43" s="63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2.75">
      <c r="A44" s="24"/>
      <c r="B44" s="11" t="s">
        <v>135</v>
      </c>
      <c r="C44" s="29" t="s">
        <v>123</v>
      </c>
      <c r="D44" s="30">
        <v>1</v>
      </c>
      <c r="E44" s="25"/>
      <c r="F44" s="26"/>
      <c r="G44" s="63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2.75">
      <c r="A45" s="24"/>
      <c r="B45" s="11" t="s">
        <v>136</v>
      </c>
      <c r="C45" s="29" t="s">
        <v>123</v>
      </c>
      <c r="D45" s="30">
        <v>1</v>
      </c>
      <c r="E45" s="25"/>
      <c r="F45" s="26"/>
      <c r="G45" s="63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2.75">
      <c r="A46" s="24"/>
      <c r="B46" s="11" t="s">
        <v>137</v>
      </c>
      <c r="C46" s="29" t="s">
        <v>138</v>
      </c>
      <c r="D46" s="30">
        <v>60.6</v>
      </c>
      <c r="E46" s="25"/>
      <c r="F46" s="26"/>
      <c r="G46" s="63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.75">
      <c r="A47" s="24"/>
      <c r="B47" s="11"/>
      <c r="C47" s="29"/>
      <c r="D47" s="30"/>
      <c r="E47" s="25"/>
      <c r="F47" s="26"/>
      <c r="G47" s="63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12.75">
      <c r="A48" s="24">
        <v>154</v>
      </c>
      <c r="B48" s="11" t="s">
        <v>139</v>
      </c>
      <c r="C48" s="29"/>
      <c r="D48" s="30"/>
      <c r="E48" s="25"/>
      <c r="F48" s="26"/>
      <c r="G48" s="63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2.75">
      <c r="A49" s="24"/>
      <c r="B49" s="11" t="s">
        <v>140</v>
      </c>
      <c r="C49" s="29" t="s">
        <v>127</v>
      </c>
      <c r="D49" s="30">
        <v>32</v>
      </c>
      <c r="E49" s="25"/>
      <c r="F49" s="26"/>
      <c r="G49" s="63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2.75">
      <c r="A50" s="24"/>
      <c r="B50" s="11" t="s">
        <v>141</v>
      </c>
      <c r="C50" s="29" t="s">
        <v>123</v>
      </c>
      <c r="D50" s="30">
        <v>1</v>
      </c>
      <c r="E50" s="25"/>
      <c r="F50" s="26"/>
      <c r="G50" s="63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2.75">
      <c r="A51" s="24"/>
      <c r="B51" s="11" t="s">
        <v>142</v>
      </c>
      <c r="C51" s="29" t="s">
        <v>123</v>
      </c>
      <c r="D51" s="30">
        <v>1</v>
      </c>
      <c r="E51" s="25"/>
      <c r="F51" s="26"/>
      <c r="G51" s="63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2.75">
      <c r="A52" s="24"/>
      <c r="B52" s="11" t="s">
        <v>143</v>
      </c>
      <c r="C52" s="29" t="s">
        <v>123</v>
      </c>
      <c r="D52" s="30">
        <v>1</v>
      </c>
      <c r="E52" s="25"/>
      <c r="F52" s="26"/>
      <c r="G52" s="63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2.75">
      <c r="A53" s="24"/>
      <c r="B53" s="11" t="s">
        <v>137</v>
      </c>
      <c r="C53" s="29" t="s">
        <v>138</v>
      </c>
      <c r="D53" s="30">
        <v>32</v>
      </c>
      <c r="E53" s="25"/>
      <c r="F53" s="26"/>
      <c r="G53" s="63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.75">
      <c r="A54" s="24"/>
      <c r="B54" s="11"/>
      <c r="C54" s="29"/>
      <c r="D54" s="30"/>
      <c r="E54" s="25"/>
      <c r="F54" s="26"/>
      <c r="G54" s="63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.75">
      <c r="A55" s="24">
        <v>155</v>
      </c>
      <c r="B55" s="11" t="s">
        <v>144</v>
      </c>
      <c r="C55" s="29"/>
      <c r="D55" s="30"/>
      <c r="E55" s="25"/>
      <c r="F55" s="26"/>
      <c r="G55" s="63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.75">
      <c r="A56" s="24"/>
      <c r="B56" s="11" t="s">
        <v>145</v>
      </c>
      <c r="C56" s="29" t="s">
        <v>138</v>
      </c>
      <c r="D56" s="30">
        <v>48</v>
      </c>
      <c r="E56" s="25"/>
      <c r="F56" s="26"/>
      <c r="G56" s="63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.75">
      <c r="A57" s="24"/>
      <c r="B57" s="11" t="s">
        <v>146</v>
      </c>
      <c r="C57" s="29" t="s">
        <v>123</v>
      </c>
      <c r="D57" s="30">
        <v>1</v>
      </c>
      <c r="E57" s="25"/>
      <c r="F57" s="26"/>
      <c r="G57" s="63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.75">
      <c r="A58" s="24"/>
      <c r="B58" s="11" t="s">
        <v>137</v>
      </c>
      <c r="C58" s="29" t="s">
        <v>138</v>
      </c>
      <c r="D58" s="30">
        <v>32</v>
      </c>
      <c r="E58" s="25"/>
      <c r="F58" s="26"/>
      <c r="G58" s="63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2.75">
      <c r="A59" s="24"/>
      <c r="B59" s="11"/>
      <c r="C59" s="29"/>
      <c r="D59" s="30"/>
      <c r="E59" s="25"/>
      <c r="F59" s="26"/>
      <c r="G59" s="63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2.75">
      <c r="A60" s="24">
        <v>158</v>
      </c>
      <c r="B60" s="11" t="s">
        <v>26</v>
      </c>
      <c r="C60" s="29"/>
      <c r="D60" s="30"/>
      <c r="E60" s="25"/>
      <c r="F60" s="26"/>
      <c r="G60" s="63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3.5">
      <c r="A61" s="31"/>
      <c r="B61" s="16" t="s">
        <v>147</v>
      </c>
      <c r="C61" s="32" t="s">
        <v>127</v>
      </c>
      <c r="D61" s="33">
        <v>155</v>
      </c>
      <c r="E61" s="34"/>
      <c r="F61" s="35"/>
      <c r="G61" s="63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.75">
      <c r="A62" s="24"/>
      <c r="B62" s="11" t="s">
        <v>17</v>
      </c>
      <c r="C62" s="29"/>
      <c r="D62" s="30"/>
      <c r="E62" s="25"/>
      <c r="F62" s="26"/>
      <c r="G62" s="63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2.75">
      <c r="A63" s="24"/>
      <c r="B63" s="11"/>
      <c r="C63" s="29"/>
      <c r="D63" s="30"/>
      <c r="E63" s="25"/>
      <c r="F63" s="26"/>
      <c r="G63" s="63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57" customFormat="1" ht="15">
      <c r="A64" s="27">
        <v>16</v>
      </c>
      <c r="B64" s="28" t="s">
        <v>148</v>
      </c>
      <c r="C64" s="56"/>
      <c r="D64" s="54"/>
      <c r="E64" s="39"/>
      <c r="F64" s="20"/>
      <c r="G64" s="55"/>
      <c r="H64" s="56"/>
      <c r="I64" s="56"/>
      <c r="J64" s="56"/>
      <c r="K64" s="56"/>
      <c r="L64" s="56"/>
      <c r="M64" s="56"/>
      <c r="N64" s="56"/>
      <c r="O64" s="56"/>
      <c r="P64" s="56"/>
    </row>
    <row r="65" spans="1:16" ht="12.75">
      <c r="A65" s="24">
        <v>161</v>
      </c>
      <c r="B65" s="11" t="s">
        <v>149</v>
      </c>
      <c r="C65" s="29"/>
      <c r="D65" s="30"/>
      <c r="E65" s="25"/>
      <c r="F65" s="26"/>
      <c r="G65" s="63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2.75">
      <c r="A66" s="24"/>
      <c r="B66" s="11" t="s">
        <v>150</v>
      </c>
      <c r="C66" s="29" t="s">
        <v>121</v>
      </c>
      <c r="D66" s="30">
        <v>464</v>
      </c>
      <c r="E66" s="25"/>
      <c r="F66" s="26"/>
      <c r="G66" s="63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2.75">
      <c r="A67" s="24"/>
      <c r="B67" s="11" t="s">
        <v>151</v>
      </c>
      <c r="C67" s="29"/>
      <c r="D67" s="30"/>
      <c r="E67" s="25"/>
      <c r="F67" s="26"/>
      <c r="G67" s="63"/>
      <c r="H67" s="29"/>
      <c r="I67" s="29"/>
      <c r="J67" s="29"/>
      <c r="K67" s="29"/>
      <c r="L67" s="29"/>
      <c r="M67" s="29"/>
      <c r="N67" s="29"/>
      <c r="O67" s="29"/>
      <c r="P67" s="29"/>
    </row>
    <row r="68" spans="1:16" ht="12.75">
      <c r="A68" s="24"/>
      <c r="B68" s="11" t="s">
        <v>152</v>
      </c>
      <c r="C68" s="29"/>
      <c r="D68" s="30"/>
      <c r="E68" s="25"/>
      <c r="F68" s="26"/>
      <c r="G68" s="63"/>
      <c r="H68" s="29"/>
      <c r="I68" s="29"/>
      <c r="J68" s="29"/>
      <c r="K68" s="29"/>
      <c r="L68" s="29"/>
      <c r="M68" s="29"/>
      <c r="N68" s="29"/>
      <c r="O68" s="29"/>
      <c r="P68" s="29"/>
    </row>
    <row r="69" spans="1:16" ht="12.75">
      <c r="A69" s="24"/>
      <c r="B69" s="11" t="s">
        <v>153</v>
      </c>
      <c r="C69" s="29" t="s">
        <v>115</v>
      </c>
      <c r="D69" s="30">
        <v>200</v>
      </c>
      <c r="E69" s="25"/>
      <c r="F69" s="26"/>
      <c r="G69" s="63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2.75">
      <c r="A70" s="24"/>
      <c r="B70" s="11"/>
      <c r="C70" s="29"/>
      <c r="D70" s="30"/>
      <c r="E70" s="25"/>
      <c r="F70" s="26"/>
      <c r="G70" s="63"/>
      <c r="H70" s="29"/>
      <c r="I70" s="29"/>
      <c r="J70" s="29"/>
      <c r="K70" s="29"/>
      <c r="L70" s="29"/>
      <c r="M70" s="29"/>
      <c r="N70" s="29"/>
      <c r="O70" s="29"/>
      <c r="P70" s="29"/>
    </row>
    <row r="71" spans="1:16" ht="12.75">
      <c r="A71" s="24">
        <v>162</v>
      </c>
      <c r="B71" s="11" t="s">
        <v>15</v>
      </c>
      <c r="C71" s="29"/>
      <c r="D71" s="30"/>
      <c r="E71" s="25"/>
      <c r="F71" s="26"/>
      <c r="G71" s="63"/>
      <c r="H71" s="29"/>
      <c r="I71" s="29"/>
      <c r="J71" s="29"/>
      <c r="K71" s="29"/>
      <c r="L71" s="29"/>
      <c r="M71" s="29"/>
      <c r="N71" s="29"/>
      <c r="O71" s="29"/>
      <c r="P71" s="29"/>
    </row>
    <row r="72" spans="1:16" ht="13.5">
      <c r="A72" s="31"/>
      <c r="B72" s="16" t="s">
        <v>154</v>
      </c>
      <c r="C72" s="32" t="s">
        <v>115</v>
      </c>
      <c r="D72" s="33">
        <v>140</v>
      </c>
      <c r="E72" s="34"/>
      <c r="F72" s="35"/>
      <c r="G72" s="63"/>
      <c r="H72" s="29"/>
      <c r="I72" s="29"/>
      <c r="J72" s="29"/>
      <c r="K72" s="29"/>
      <c r="L72" s="29"/>
      <c r="M72" s="29"/>
      <c r="N72" s="29"/>
      <c r="O72" s="29"/>
      <c r="P72" s="29"/>
    </row>
    <row r="73" spans="1:16" ht="12.75">
      <c r="A73" s="24"/>
      <c r="B73" s="11" t="s">
        <v>17</v>
      </c>
      <c r="C73" s="29"/>
      <c r="D73" s="30"/>
      <c r="E73" s="25"/>
      <c r="F73" s="26"/>
      <c r="G73" s="63"/>
      <c r="H73" s="29"/>
      <c r="I73" s="29"/>
      <c r="J73" s="29"/>
      <c r="K73" s="29"/>
      <c r="L73" s="29"/>
      <c r="M73" s="29"/>
      <c r="N73" s="29"/>
      <c r="O73" s="29"/>
      <c r="P73" s="29"/>
    </row>
    <row r="74" spans="1:16" ht="12.75">
      <c r="A74" s="24"/>
      <c r="B74" s="11"/>
      <c r="C74" s="29"/>
      <c r="D74" s="30"/>
      <c r="E74" s="25"/>
      <c r="F74" s="26"/>
      <c r="G74" s="63"/>
      <c r="H74" s="29"/>
      <c r="I74" s="29"/>
      <c r="J74" s="29"/>
      <c r="K74" s="29"/>
      <c r="L74" s="29"/>
      <c r="M74" s="29"/>
      <c r="N74" s="29"/>
      <c r="O74" s="29"/>
      <c r="P74" s="29"/>
    </row>
    <row r="75" spans="1:16" s="57" customFormat="1" ht="15">
      <c r="A75" s="27">
        <v>17</v>
      </c>
      <c r="B75" s="28" t="s">
        <v>30</v>
      </c>
      <c r="C75" s="56"/>
      <c r="D75" s="54"/>
      <c r="E75" s="39"/>
      <c r="F75" s="20"/>
      <c r="G75" s="55"/>
      <c r="H75" s="56"/>
      <c r="I75" s="56"/>
      <c r="J75" s="56"/>
      <c r="K75" s="56"/>
      <c r="L75" s="56"/>
      <c r="M75" s="56"/>
      <c r="N75" s="56"/>
      <c r="O75" s="56"/>
      <c r="P75" s="56"/>
    </row>
    <row r="76" spans="1:16" ht="12.75">
      <c r="A76" s="24">
        <v>171</v>
      </c>
      <c r="B76" s="11" t="s">
        <v>155</v>
      </c>
      <c r="C76" s="29"/>
      <c r="D76" s="30"/>
      <c r="E76" s="25"/>
      <c r="F76" s="26"/>
      <c r="G76" s="63"/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12.75">
      <c r="A77" s="24"/>
      <c r="B77" s="11" t="s">
        <v>156</v>
      </c>
      <c r="C77" s="29" t="s">
        <v>121</v>
      </c>
      <c r="D77" s="30">
        <v>1008</v>
      </c>
      <c r="E77" s="25"/>
      <c r="F77" s="26"/>
      <c r="G77" s="63"/>
      <c r="H77" s="29"/>
      <c r="I77" s="29"/>
      <c r="J77" s="29"/>
      <c r="K77" s="29"/>
      <c r="L77" s="29"/>
      <c r="M77" s="29"/>
      <c r="N77" s="29"/>
      <c r="O77" s="29"/>
      <c r="P77" s="29"/>
    </row>
    <row r="78" spans="1:16" ht="12.75">
      <c r="A78" s="24"/>
      <c r="B78" s="11" t="s">
        <v>157</v>
      </c>
      <c r="C78" s="29" t="s">
        <v>121</v>
      </c>
      <c r="D78" s="30">
        <v>1008</v>
      </c>
      <c r="E78" s="25"/>
      <c r="F78" s="26"/>
      <c r="G78" s="63"/>
      <c r="H78" s="29"/>
      <c r="I78" s="29"/>
      <c r="J78" s="29"/>
      <c r="K78" s="29"/>
      <c r="L78" s="29"/>
      <c r="M78" s="29"/>
      <c r="N78" s="29"/>
      <c r="O78" s="29"/>
      <c r="P78" s="29"/>
    </row>
    <row r="79" spans="1:16" ht="12.75">
      <c r="A79" s="24"/>
      <c r="B79" s="11"/>
      <c r="C79" s="29"/>
      <c r="D79" s="30"/>
      <c r="E79" s="25"/>
      <c r="F79" s="26"/>
      <c r="G79" s="63"/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12.75">
      <c r="A80" s="24">
        <v>172</v>
      </c>
      <c r="B80" s="11" t="s">
        <v>32</v>
      </c>
      <c r="C80" s="29"/>
      <c r="D80" s="30"/>
      <c r="E80" s="25"/>
      <c r="F80" s="26"/>
      <c r="G80" s="63"/>
      <c r="H80" s="29"/>
      <c r="I80" s="29"/>
      <c r="J80" s="29"/>
      <c r="K80" s="29"/>
      <c r="L80" s="29"/>
      <c r="M80" s="29"/>
      <c r="N80" s="29"/>
      <c r="O80" s="29"/>
      <c r="P80" s="29"/>
    </row>
    <row r="81" spans="1:16" ht="12.75">
      <c r="A81" s="24"/>
      <c r="B81" s="11" t="s">
        <v>158</v>
      </c>
      <c r="C81" s="29" t="s">
        <v>121</v>
      </c>
      <c r="D81" s="30">
        <v>511</v>
      </c>
      <c r="E81" s="25"/>
      <c r="F81" s="26"/>
      <c r="G81" s="63"/>
      <c r="H81" s="29"/>
      <c r="I81" s="29"/>
      <c r="J81" s="29"/>
      <c r="K81" s="29"/>
      <c r="L81" s="29"/>
      <c r="M81" s="29"/>
      <c r="N81" s="29"/>
      <c r="O81" s="29"/>
      <c r="P81" s="29"/>
    </row>
    <row r="82" spans="1:16" ht="12.75">
      <c r="A82" s="24"/>
      <c r="B82" s="11" t="s">
        <v>159</v>
      </c>
      <c r="C82" s="29" t="s">
        <v>121</v>
      </c>
      <c r="D82" s="30">
        <v>427</v>
      </c>
      <c r="E82" s="25"/>
      <c r="F82" s="26"/>
      <c r="G82" s="63"/>
      <c r="H82" s="29"/>
      <c r="I82" s="29"/>
      <c r="J82" s="29"/>
      <c r="K82" s="29"/>
      <c r="L82" s="29"/>
      <c r="M82" s="29"/>
      <c r="N82" s="29"/>
      <c r="O82" s="29"/>
      <c r="P82" s="29"/>
    </row>
    <row r="83" spans="1:16" ht="12.75">
      <c r="A83" s="24"/>
      <c r="B83" s="11"/>
      <c r="C83" s="29"/>
      <c r="D83" s="30"/>
      <c r="E83" s="25"/>
      <c r="F83" s="26"/>
      <c r="G83" s="63"/>
      <c r="H83" s="29"/>
      <c r="I83" s="29"/>
      <c r="J83" s="29"/>
      <c r="K83" s="29"/>
      <c r="L83" s="29"/>
      <c r="M83" s="29"/>
      <c r="N83" s="29"/>
      <c r="O83" s="29"/>
      <c r="P83" s="29"/>
    </row>
    <row r="84" spans="1:16" ht="12.75">
      <c r="A84" s="24">
        <v>173</v>
      </c>
      <c r="B84" s="11" t="s">
        <v>160</v>
      </c>
      <c r="C84" s="29"/>
      <c r="D84" s="30"/>
      <c r="E84" s="25"/>
      <c r="F84" s="26"/>
      <c r="G84" s="63"/>
      <c r="H84" s="29"/>
      <c r="I84" s="29"/>
      <c r="J84" s="29"/>
      <c r="K84" s="29"/>
      <c r="L84" s="29"/>
      <c r="M84" s="29"/>
      <c r="N84" s="29"/>
      <c r="O84" s="29"/>
      <c r="P84" s="29"/>
    </row>
    <row r="85" spans="1:16" ht="12.75">
      <c r="A85" s="24"/>
      <c r="B85" s="11" t="s">
        <v>161</v>
      </c>
      <c r="C85" s="29" t="s">
        <v>121</v>
      </c>
      <c r="D85" s="30">
        <v>369</v>
      </c>
      <c r="E85" s="25"/>
      <c r="F85" s="26"/>
      <c r="G85" s="63"/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12.75">
      <c r="A86" s="24"/>
      <c r="B86" s="11" t="s">
        <v>162</v>
      </c>
      <c r="C86" s="29"/>
      <c r="D86" s="30"/>
      <c r="E86" s="25"/>
      <c r="F86" s="26"/>
      <c r="G86" s="63"/>
      <c r="H86" s="29"/>
      <c r="I86" s="29"/>
      <c r="J86" s="29"/>
      <c r="K86" s="29"/>
      <c r="L86" s="29"/>
      <c r="M86" s="29"/>
      <c r="N86" s="29"/>
      <c r="O86" s="29"/>
      <c r="P86" s="29"/>
    </row>
    <row r="87" spans="1:16" ht="12.75">
      <c r="A87" s="24"/>
      <c r="B87" s="11" t="s">
        <v>163</v>
      </c>
      <c r="C87" s="29" t="s">
        <v>121</v>
      </c>
      <c r="D87" s="30">
        <v>186.6</v>
      </c>
      <c r="E87" s="25"/>
      <c r="F87" s="26"/>
      <c r="G87" s="63"/>
      <c r="H87" s="29"/>
      <c r="I87" s="29"/>
      <c r="J87" s="29"/>
      <c r="K87" s="29"/>
      <c r="L87" s="29"/>
      <c r="M87" s="29"/>
      <c r="N87" s="29"/>
      <c r="O87" s="29"/>
      <c r="P87" s="29"/>
    </row>
    <row r="88" spans="1:16" ht="12.75">
      <c r="A88" s="24"/>
      <c r="B88" s="11" t="s">
        <v>164</v>
      </c>
      <c r="C88" s="29"/>
      <c r="D88" s="30"/>
      <c r="E88" s="25"/>
      <c r="F88" s="26"/>
      <c r="G88" s="63"/>
      <c r="H88" s="29"/>
      <c r="I88" s="29"/>
      <c r="J88" s="29"/>
      <c r="K88" s="29"/>
      <c r="L88" s="29"/>
      <c r="M88" s="29"/>
      <c r="N88" s="29"/>
      <c r="O88" s="29"/>
      <c r="P88" s="29"/>
    </row>
    <row r="89" spans="1:16" ht="12.75">
      <c r="A89" s="24"/>
      <c r="B89" s="11" t="s">
        <v>165</v>
      </c>
      <c r="C89" s="29" t="s">
        <v>121</v>
      </c>
      <c r="D89" s="30">
        <v>254.4</v>
      </c>
      <c r="E89" s="25"/>
      <c r="F89" s="26"/>
      <c r="G89" s="63"/>
      <c r="H89" s="29"/>
      <c r="I89" s="29"/>
      <c r="J89" s="29"/>
      <c r="K89" s="29"/>
      <c r="L89" s="29"/>
      <c r="M89" s="29"/>
      <c r="N89" s="29"/>
      <c r="O89" s="29"/>
      <c r="P89" s="29"/>
    </row>
    <row r="90" spans="1:16" ht="12.75">
      <c r="A90" s="24"/>
      <c r="B90" s="11" t="s">
        <v>166</v>
      </c>
      <c r="C90" s="29"/>
      <c r="D90" s="30"/>
      <c r="E90" s="25"/>
      <c r="F90" s="26"/>
      <c r="G90" s="63"/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12.75">
      <c r="A91" s="24"/>
      <c r="B91" s="11" t="s">
        <v>165</v>
      </c>
      <c r="C91" s="29" t="s">
        <v>121</v>
      </c>
      <c r="D91" s="30">
        <v>55.5</v>
      </c>
      <c r="E91" s="25"/>
      <c r="F91" s="26"/>
      <c r="G91" s="63"/>
      <c r="H91" s="29"/>
      <c r="I91" s="29"/>
      <c r="J91" s="29"/>
      <c r="K91" s="29"/>
      <c r="L91" s="29"/>
      <c r="M91" s="29"/>
      <c r="N91" s="29"/>
      <c r="O91" s="29"/>
      <c r="P91" s="29"/>
    </row>
    <row r="92" spans="1:16" ht="12.75">
      <c r="A92" s="24"/>
      <c r="B92" s="11" t="s">
        <v>167</v>
      </c>
      <c r="C92" s="29"/>
      <c r="D92" s="30"/>
      <c r="E92" s="25"/>
      <c r="F92" s="26"/>
      <c r="G92" s="63"/>
      <c r="H92" s="29"/>
      <c r="I92" s="29"/>
      <c r="J92" s="29"/>
      <c r="K92" s="29"/>
      <c r="L92" s="29"/>
      <c r="M92" s="29"/>
      <c r="N92" s="29"/>
      <c r="O92" s="29"/>
      <c r="P92" s="29"/>
    </row>
    <row r="93" spans="1:16" ht="12.75">
      <c r="A93" s="24"/>
      <c r="B93" s="11" t="s">
        <v>168</v>
      </c>
      <c r="C93" s="29" t="s">
        <v>121</v>
      </c>
      <c r="D93" s="30">
        <v>254.5</v>
      </c>
      <c r="E93" s="25"/>
      <c r="F93" s="26"/>
      <c r="G93" s="63"/>
      <c r="H93" s="29"/>
      <c r="I93" s="29"/>
      <c r="J93" s="29"/>
      <c r="K93" s="29"/>
      <c r="L93" s="29"/>
      <c r="M93" s="29"/>
      <c r="N93" s="29"/>
      <c r="O93" s="29"/>
      <c r="P93" s="29"/>
    </row>
    <row r="94" spans="1:16" ht="12.75">
      <c r="A94" s="24"/>
      <c r="B94" s="11"/>
      <c r="C94" s="29"/>
      <c r="D94" s="30"/>
      <c r="E94" s="25"/>
      <c r="F94" s="26"/>
      <c r="G94" s="63"/>
      <c r="H94" s="29"/>
      <c r="I94" s="29"/>
      <c r="J94" s="29"/>
      <c r="K94" s="29"/>
      <c r="L94" s="29"/>
      <c r="M94" s="29"/>
      <c r="N94" s="29"/>
      <c r="O94" s="29"/>
      <c r="P94" s="29"/>
    </row>
    <row r="95" spans="1:16" ht="12.75">
      <c r="A95" s="24">
        <v>174</v>
      </c>
      <c r="B95" s="11" t="s">
        <v>34</v>
      </c>
      <c r="C95" s="29"/>
      <c r="D95" s="30"/>
      <c r="E95" s="25"/>
      <c r="F95" s="26"/>
      <c r="G95" s="63"/>
      <c r="H95" s="29"/>
      <c r="I95" s="29"/>
      <c r="J95" s="29"/>
      <c r="K95" s="29"/>
      <c r="L95" s="29"/>
      <c r="M95" s="29"/>
      <c r="N95" s="29"/>
      <c r="O95" s="29"/>
      <c r="P95" s="29"/>
    </row>
    <row r="96" spans="1:16" ht="12.75">
      <c r="A96" s="24"/>
      <c r="B96" s="11" t="s">
        <v>169</v>
      </c>
      <c r="C96" s="29" t="s">
        <v>121</v>
      </c>
      <c r="D96" s="30">
        <v>141.7</v>
      </c>
      <c r="E96" s="25"/>
      <c r="F96" s="26"/>
      <c r="G96" s="63"/>
      <c r="H96" s="29"/>
      <c r="I96" s="29"/>
      <c r="J96" s="29"/>
      <c r="K96" s="29"/>
      <c r="L96" s="29"/>
      <c r="M96" s="29"/>
      <c r="N96" s="29"/>
      <c r="O96" s="29"/>
      <c r="P96" s="29"/>
    </row>
    <row r="97" spans="1:16" ht="12.75">
      <c r="A97" s="24"/>
      <c r="B97" s="11" t="s">
        <v>170</v>
      </c>
      <c r="C97" s="29" t="s">
        <v>121</v>
      </c>
      <c r="D97" s="30">
        <v>201.4</v>
      </c>
      <c r="E97" s="25"/>
      <c r="F97" s="26"/>
      <c r="G97" s="63"/>
      <c r="H97" s="29"/>
      <c r="I97" s="29"/>
      <c r="J97" s="29"/>
      <c r="K97" s="29"/>
      <c r="L97" s="29"/>
      <c r="M97" s="29"/>
      <c r="N97" s="29"/>
      <c r="O97" s="29"/>
      <c r="P97" s="29"/>
    </row>
    <row r="98" spans="1:16" ht="12.75">
      <c r="A98" s="24"/>
      <c r="B98" s="11"/>
      <c r="C98" s="29"/>
      <c r="D98" s="30"/>
      <c r="E98" s="25"/>
      <c r="F98" s="26"/>
      <c r="G98" s="63"/>
      <c r="H98" s="29"/>
      <c r="I98" s="29"/>
      <c r="J98" s="29"/>
      <c r="K98" s="29"/>
      <c r="L98" s="29"/>
      <c r="M98" s="29"/>
      <c r="N98" s="29"/>
      <c r="O98" s="29"/>
      <c r="P98" s="29"/>
    </row>
    <row r="99" spans="1:16" ht="12.75">
      <c r="A99" s="24">
        <v>175</v>
      </c>
      <c r="B99" s="11" t="s">
        <v>35</v>
      </c>
      <c r="C99" s="29"/>
      <c r="D99" s="30"/>
      <c r="E99" s="25"/>
      <c r="F99" s="26"/>
      <c r="G99" s="63"/>
      <c r="H99" s="29"/>
      <c r="I99" s="29"/>
      <c r="J99" s="29"/>
      <c r="K99" s="29"/>
      <c r="L99" s="29"/>
      <c r="M99" s="29"/>
      <c r="N99" s="29"/>
      <c r="O99" s="29"/>
      <c r="P99" s="29"/>
    </row>
    <row r="100" spans="1:16" ht="12.75">
      <c r="A100" s="24"/>
      <c r="B100" s="11" t="s">
        <v>171</v>
      </c>
      <c r="C100" s="29" t="s">
        <v>127</v>
      </c>
      <c r="D100" s="30">
        <v>100</v>
      </c>
      <c r="E100" s="25"/>
      <c r="F100" s="26"/>
      <c r="G100" s="63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1:16" ht="13.5">
      <c r="A101" s="31"/>
      <c r="B101" s="16" t="s">
        <v>172</v>
      </c>
      <c r="C101" s="32" t="s">
        <v>115</v>
      </c>
      <c r="D101" s="33">
        <v>168</v>
      </c>
      <c r="E101" s="34"/>
      <c r="F101" s="35"/>
      <c r="G101" s="63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16" ht="12.75">
      <c r="A102" s="24"/>
      <c r="B102" s="11" t="s">
        <v>17</v>
      </c>
      <c r="C102" s="29"/>
      <c r="D102" s="30"/>
      <c r="E102" s="25"/>
      <c r="F102" s="26"/>
      <c r="G102" s="63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 ht="13.5">
      <c r="A103" s="24"/>
      <c r="B103" s="11"/>
      <c r="C103" s="29"/>
      <c r="D103" s="30"/>
      <c r="E103" s="25"/>
      <c r="F103" s="26"/>
      <c r="G103" s="63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 s="57" customFormat="1" ht="15.75">
      <c r="A104" s="87">
        <v>2</v>
      </c>
      <c r="B104" s="78" t="s">
        <v>36</v>
      </c>
      <c r="C104" s="78"/>
      <c r="D104" s="88"/>
      <c r="E104" s="23"/>
      <c r="F104" s="23"/>
      <c r="G104" s="55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ht="12.75">
      <c r="A105" s="24"/>
      <c r="B105" s="11"/>
      <c r="C105" s="29"/>
      <c r="D105" s="30"/>
      <c r="E105" s="25"/>
      <c r="F105" s="26"/>
      <c r="G105" s="63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7" s="57" customFormat="1" ht="15">
      <c r="A106" s="36">
        <v>21</v>
      </c>
      <c r="B106" s="37" t="s">
        <v>37</v>
      </c>
      <c r="C106" s="90"/>
      <c r="D106" s="54"/>
      <c r="E106" s="39"/>
      <c r="F106" s="20"/>
      <c r="G106" s="55"/>
    </row>
    <row r="107" spans="1:7" ht="12.75">
      <c r="A107" s="40" t="s">
        <v>38</v>
      </c>
      <c r="B107" s="41" t="s">
        <v>39</v>
      </c>
      <c r="C107" s="25"/>
      <c r="D107" s="30"/>
      <c r="E107" s="25"/>
      <c r="F107" s="26"/>
      <c r="G107" s="63"/>
    </row>
    <row r="108" spans="1:7" ht="12.75">
      <c r="A108" s="40"/>
      <c r="B108" s="41" t="s">
        <v>173</v>
      </c>
      <c r="C108" s="25" t="s">
        <v>115</v>
      </c>
      <c r="D108" s="30">
        <v>61</v>
      </c>
      <c r="E108" s="25"/>
      <c r="F108" s="26"/>
      <c r="G108" s="63"/>
    </row>
    <row r="109" spans="1:7" ht="12.75">
      <c r="A109" s="44"/>
      <c r="B109" s="41"/>
      <c r="C109" s="25"/>
      <c r="D109" s="30"/>
      <c r="E109" s="25"/>
      <c r="F109" s="26"/>
      <c r="G109" s="63"/>
    </row>
    <row r="110" spans="1:7" ht="12.75">
      <c r="A110" s="44">
        <v>212</v>
      </c>
      <c r="B110" s="41" t="s">
        <v>40</v>
      </c>
      <c r="C110" s="25"/>
      <c r="D110" s="30"/>
      <c r="E110" s="25"/>
      <c r="F110" s="26"/>
      <c r="G110" s="63"/>
    </row>
    <row r="111" spans="1:7" ht="12.75">
      <c r="A111" s="44"/>
      <c r="B111" s="41" t="s">
        <v>174</v>
      </c>
      <c r="C111" s="25" t="s">
        <v>115</v>
      </c>
      <c r="D111" s="30">
        <v>1.1</v>
      </c>
      <c r="E111" s="25"/>
      <c r="F111" s="26"/>
      <c r="G111" s="63"/>
    </row>
    <row r="112" spans="1:7" ht="13.5">
      <c r="A112" s="42"/>
      <c r="B112" s="43" t="s">
        <v>175</v>
      </c>
      <c r="C112" s="34" t="s">
        <v>115</v>
      </c>
      <c r="D112" s="33">
        <v>9.4</v>
      </c>
      <c r="E112" s="34"/>
      <c r="F112" s="35"/>
      <c r="G112" s="63"/>
    </row>
    <row r="113" spans="1:7" ht="12.75">
      <c r="A113" s="44"/>
      <c r="B113" s="41" t="s">
        <v>17</v>
      </c>
      <c r="C113" s="25"/>
      <c r="D113" s="30"/>
      <c r="E113" s="25"/>
      <c r="F113" s="26"/>
      <c r="G113" s="63"/>
    </row>
    <row r="114" spans="1:7" ht="12.75">
      <c r="A114" s="44"/>
      <c r="B114" s="41"/>
      <c r="C114" s="58"/>
      <c r="D114" s="30"/>
      <c r="E114" s="25"/>
      <c r="F114" s="26"/>
      <c r="G114" s="63"/>
    </row>
    <row r="115" spans="1:7" s="57" customFormat="1" ht="15">
      <c r="A115" s="48" t="s">
        <v>41</v>
      </c>
      <c r="B115" s="37" t="s">
        <v>42</v>
      </c>
      <c r="C115" s="39"/>
      <c r="D115" s="54"/>
      <c r="E115" s="39"/>
      <c r="F115" s="20"/>
      <c r="G115" s="55"/>
    </row>
    <row r="116" spans="1:7" ht="12.75">
      <c r="A116" s="40" t="s">
        <v>43</v>
      </c>
      <c r="B116" s="41" t="s">
        <v>44</v>
      </c>
      <c r="C116" s="25"/>
      <c r="D116" s="30"/>
      <c r="E116" s="25"/>
      <c r="F116" s="26"/>
      <c r="G116" s="63"/>
    </row>
    <row r="117" spans="1:7" ht="12.75">
      <c r="A117" s="40"/>
      <c r="B117" s="41" t="s">
        <v>176</v>
      </c>
      <c r="C117" s="25" t="s">
        <v>115</v>
      </c>
      <c r="D117" s="30">
        <v>112</v>
      </c>
      <c r="E117" s="25"/>
      <c r="F117" s="26"/>
      <c r="G117" s="63"/>
    </row>
    <row r="118" spans="1:7" ht="12.75">
      <c r="A118" s="40"/>
      <c r="B118" s="41"/>
      <c r="C118" s="25"/>
      <c r="D118" s="30"/>
      <c r="E118" s="25"/>
      <c r="F118" s="26"/>
      <c r="G118" s="63"/>
    </row>
    <row r="119" spans="1:7" ht="12.75">
      <c r="A119" s="40" t="s">
        <v>45</v>
      </c>
      <c r="B119" s="41" t="s">
        <v>177</v>
      </c>
      <c r="C119" s="25"/>
      <c r="D119" s="30"/>
      <c r="E119" s="25"/>
      <c r="F119" s="26"/>
      <c r="G119" s="63"/>
    </row>
    <row r="120" spans="1:7" ht="12.75">
      <c r="A120" s="40"/>
      <c r="B120" s="41" t="s">
        <v>178</v>
      </c>
      <c r="C120" s="25" t="s">
        <v>121</v>
      </c>
      <c r="D120" s="58">
        <v>90</v>
      </c>
      <c r="E120" s="25"/>
      <c r="F120" s="26"/>
      <c r="G120" s="63"/>
    </row>
    <row r="121" spans="1:7" ht="12.75">
      <c r="A121" s="40"/>
      <c r="B121" s="41" t="s">
        <v>179</v>
      </c>
      <c r="C121" s="25" t="s">
        <v>121</v>
      </c>
      <c r="D121" s="58">
        <v>45</v>
      </c>
      <c r="E121" s="25"/>
      <c r="F121" s="26"/>
      <c r="G121" s="63"/>
    </row>
    <row r="122" spans="1:7" ht="12.75">
      <c r="A122" s="40"/>
      <c r="B122" s="41"/>
      <c r="C122" s="25"/>
      <c r="D122" s="30"/>
      <c r="E122" s="25"/>
      <c r="F122" s="26"/>
      <c r="G122" s="63"/>
    </row>
    <row r="123" spans="1:7" ht="12.75">
      <c r="A123" s="40" t="s">
        <v>47</v>
      </c>
      <c r="B123" s="41" t="s">
        <v>180</v>
      </c>
      <c r="C123" s="25"/>
      <c r="D123" s="30"/>
      <c r="E123" s="25"/>
      <c r="F123" s="26"/>
      <c r="G123" s="63"/>
    </row>
    <row r="124" spans="1:7" ht="12.75">
      <c r="A124" s="40"/>
      <c r="B124" s="41" t="s">
        <v>181</v>
      </c>
      <c r="C124" s="25" t="s">
        <v>115</v>
      </c>
      <c r="D124" s="30">
        <v>1</v>
      </c>
      <c r="E124" s="25"/>
      <c r="F124" s="26"/>
      <c r="G124" s="63"/>
    </row>
    <row r="125" spans="1:7" ht="12.75">
      <c r="A125" s="40"/>
      <c r="B125" s="41"/>
      <c r="C125" s="25"/>
      <c r="D125" s="30"/>
      <c r="E125" s="25"/>
      <c r="F125" s="26"/>
      <c r="G125" s="63"/>
    </row>
    <row r="126" spans="1:7" ht="12.75">
      <c r="A126" s="40" t="s">
        <v>49</v>
      </c>
      <c r="B126" s="41" t="s">
        <v>50</v>
      </c>
      <c r="C126" s="25"/>
      <c r="D126" s="30"/>
      <c r="E126" s="25"/>
      <c r="F126" s="26"/>
      <c r="G126" s="63"/>
    </row>
    <row r="127" spans="1:7" ht="12.75">
      <c r="A127" s="40"/>
      <c r="B127" s="41" t="s">
        <v>182</v>
      </c>
      <c r="C127" s="25" t="s">
        <v>121</v>
      </c>
      <c r="D127" s="30">
        <v>107.7</v>
      </c>
      <c r="E127" s="25"/>
      <c r="F127" s="26"/>
      <c r="G127" s="63"/>
    </row>
    <row r="128" spans="1:7" ht="12.75">
      <c r="A128" s="40"/>
      <c r="B128" s="41" t="s">
        <v>183</v>
      </c>
      <c r="C128" s="25" t="s">
        <v>121</v>
      </c>
      <c r="D128" s="30">
        <v>90</v>
      </c>
      <c r="E128" s="25"/>
      <c r="F128" s="26"/>
      <c r="G128" s="63"/>
    </row>
    <row r="129" spans="1:7" ht="13.5">
      <c r="A129" s="49"/>
      <c r="B129" s="43" t="s">
        <v>184</v>
      </c>
      <c r="C129" s="34" t="s">
        <v>121</v>
      </c>
      <c r="D129" s="33">
        <v>17.7</v>
      </c>
      <c r="E129" s="34"/>
      <c r="F129" s="35"/>
      <c r="G129" s="63"/>
    </row>
    <row r="130" spans="1:7" ht="12.75">
      <c r="A130" s="40"/>
      <c r="B130" s="41" t="s">
        <v>17</v>
      </c>
      <c r="C130" s="25"/>
      <c r="D130" s="30"/>
      <c r="E130" s="25"/>
      <c r="F130" s="26"/>
      <c r="G130" s="63"/>
    </row>
    <row r="131" spans="1:7" ht="12.75">
      <c r="A131" s="40"/>
      <c r="B131" s="41"/>
      <c r="C131" s="25"/>
      <c r="D131" s="30"/>
      <c r="E131" s="25"/>
      <c r="F131" s="26"/>
      <c r="G131" s="63"/>
    </row>
    <row r="132" spans="1:7" s="57" customFormat="1" ht="15">
      <c r="A132" s="48" t="s">
        <v>51</v>
      </c>
      <c r="B132" s="37" t="s">
        <v>52</v>
      </c>
      <c r="C132" s="39"/>
      <c r="D132" s="54"/>
      <c r="E132" s="39"/>
      <c r="F132" s="20"/>
      <c r="G132" s="55"/>
    </row>
    <row r="133" spans="1:7" ht="12.75">
      <c r="A133" s="40" t="s">
        <v>53</v>
      </c>
      <c r="B133" s="41" t="s">
        <v>54</v>
      </c>
      <c r="C133" s="25"/>
      <c r="D133" s="30"/>
      <c r="E133" s="25"/>
      <c r="F133" s="26"/>
      <c r="G133" s="63"/>
    </row>
    <row r="134" spans="1:7" ht="12.75">
      <c r="A134" s="40"/>
      <c r="B134" s="41" t="s">
        <v>185</v>
      </c>
      <c r="C134" s="25" t="s">
        <v>115</v>
      </c>
      <c r="D134" s="30">
        <v>25</v>
      </c>
      <c r="E134" s="25"/>
      <c r="F134" s="26"/>
      <c r="G134" s="63"/>
    </row>
    <row r="135" spans="1:7" ht="12.75">
      <c r="A135" s="40"/>
      <c r="B135" s="41"/>
      <c r="C135" s="25"/>
      <c r="D135" s="30"/>
      <c r="E135" s="25"/>
      <c r="F135" s="26"/>
      <c r="G135" s="63"/>
    </row>
    <row r="136" spans="1:7" ht="12.75">
      <c r="A136" s="40" t="s">
        <v>55</v>
      </c>
      <c r="B136" s="41" t="s">
        <v>40</v>
      </c>
      <c r="C136" s="25"/>
      <c r="D136" s="30"/>
      <c r="E136" s="25"/>
      <c r="F136" s="26"/>
      <c r="G136" s="63"/>
    </row>
    <row r="137" spans="1:7" ht="12.75">
      <c r="A137" s="40"/>
      <c r="B137" s="41" t="s">
        <v>186</v>
      </c>
      <c r="C137" s="25" t="s">
        <v>115</v>
      </c>
      <c r="D137" s="30">
        <v>247.6</v>
      </c>
      <c r="E137" s="30"/>
      <c r="F137" s="26"/>
      <c r="G137" s="63"/>
    </row>
    <row r="138" spans="1:7" ht="12.75">
      <c r="A138" s="40"/>
      <c r="B138" s="41"/>
      <c r="C138" s="25"/>
      <c r="D138" s="30"/>
      <c r="E138" s="25"/>
      <c r="F138" s="26"/>
      <c r="G138" s="63"/>
    </row>
    <row r="139" spans="1:7" ht="12.75">
      <c r="A139" s="40" t="s">
        <v>56</v>
      </c>
      <c r="B139" s="41" t="s">
        <v>50</v>
      </c>
      <c r="C139" s="25"/>
      <c r="D139" s="30"/>
      <c r="E139" s="25"/>
      <c r="F139" s="26"/>
      <c r="G139" s="63"/>
    </row>
    <row r="140" spans="1:7" ht="12.75">
      <c r="A140" s="40"/>
      <c r="B140" s="41"/>
      <c r="C140" s="25"/>
      <c r="D140" s="30"/>
      <c r="E140" s="25"/>
      <c r="F140" s="26"/>
      <c r="G140" s="63"/>
    </row>
    <row r="141" spans="1:7" ht="14.25">
      <c r="A141" s="49"/>
      <c r="B141" s="43" t="s">
        <v>187</v>
      </c>
      <c r="C141" s="34" t="s">
        <v>121</v>
      </c>
      <c r="D141" s="33">
        <v>247.6</v>
      </c>
      <c r="E141" s="34"/>
      <c r="F141" s="50"/>
      <c r="G141" s="63"/>
    </row>
    <row r="142" spans="1:22" ht="12.75">
      <c r="A142" s="51"/>
      <c r="B142" s="41" t="s">
        <v>17</v>
      </c>
      <c r="C142" s="25"/>
      <c r="D142" s="30"/>
      <c r="E142" s="25"/>
      <c r="F142" s="26"/>
      <c r="G142" s="63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ht="13.5">
      <c r="A143" s="51"/>
      <c r="B143" s="41"/>
      <c r="C143" s="25"/>
      <c r="D143" s="30"/>
      <c r="E143" s="25"/>
      <c r="F143" s="26"/>
      <c r="G143" s="63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s="57" customFormat="1" ht="15.75">
      <c r="A144" s="91">
        <v>3</v>
      </c>
      <c r="B144" s="92" t="s">
        <v>57</v>
      </c>
      <c r="C144" s="23"/>
      <c r="D144" s="88"/>
      <c r="E144" s="23"/>
      <c r="F144" s="23"/>
      <c r="G144" s="55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8" ht="12.75">
      <c r="A145" s="44"/>
      <c r="B145" s="41"/>
      <c r="C145" s="25"/>
      <c r="D145" s="30"/>
      <c r="E145" s="25"/>
      <c r="F145" s="26"/>
      <c r="G145" s="63"/>
      <c r="H145" s="29"/>
    </row>
    <row r="146" spans="1:8" s="57" customFormat="1" ht="15">
      <c r="A146" s="36">
        <v>32</v>
      </c>
      <c r="B146" s="37" t="s">
        <v>58</v>
      </c>
      <c r="C146" s="39"/>
      <c r="D146" s="54"/>
      <c r="E146" s="39"/>
      <c r="F146" s="20"/>
      <c r="G146" s="55"/>
      <c r="H146" s="56"/>
    </row>
    <row r="147" spans="1:8" ht="12.75">
      <c r="A147" s="44">
        <v>321</v>
      </c>
      <c r="B147" s="41" t="s">
        <v>59</v>
      </c>
      <c r="C147" s="25"/>
      <c r="D147" s="30"/>
      <c r="E147" s="25"/>
      <c r="F147" s="26"/>
      <c r="G147" s="63"/>
      <c r="H147" s="29"/>
    </row>
    <row r="148" spans="1:8" ht="14.25">
      <c r="A148" s="44"/>
      <c r="B148" s="41" t="s">
        <v>188</v>
      </c>
      <c r="C148" s="25" t="s">
        <v>115</v>
      </c>
      <c r="D148" s="30">
        <v>2</v>
      </c>
      <c r="E148" s="25"/>
      <c r="F148" s="26"/>
      <c r="G148" s="63"/>
      <c r="H148" s="29"/>
    </row>
    <row r="149" spans="1:8" ht="12.75">
      <c r="A149" s="44"/>
      <c r="B149" s="41" t="s">
        <v>189</v>
      </c>
      <c r="C149" s="25" t="s">
        <v>115</v>
      </c>
      <c r="D149" s="30">
        <v>4.6</v>
      </c>
      <c r="E149" s="25"/>
      <c r="F149" s="26"/>
      <c r="G149" s="63"/>
      <c r="H149" s="29"/>
    </row>
    <row r="150" spans="1:8" ht="12.75">
      <c r="A150" s="44"/>
      <c r="B150" s="41"/>
      <c r="C150" s="25"/>
      <c r="D150" s="30"/>
      <c r="E150" s="25"/>
      <c r="F150" s="26"/>
      <c r="G150" s="63"/>
      <c r="H150" s="29"/>
    </row>
    <row r="151" spans="1:8" ht="12.75">
      <c r="A151" s="44">
        <v>322</v>
      </c>
      <c r="B151" s="41" t="s">
        <v>190</v>
      </c>
      <c r="C151" s="25"/>
      <c r="D151" s="30"/>
      <c r="E151" s="25"/>
      <c r="F151" s="26"/>
      <c r="G151" s="63"/>
      <c r="H151" s="29"/>
    </row>
    <row r="152" spans="1:8" ht="12.75">
      <c r="A152" s="44"/>
      <c r="B152" s="41" t="s">
        <v>191</v>
      </c>
      <c r="C152" s="25" t="s">
        <v>121</v>
      </c>
      <c r="D152" s="30">
        <v>607</v>
      </c>
      <c r="E152" s="25"/>
      <c r="F152" s="26"/>
      <c r="G152" s="63"/>
      <c r="H152" s="29"/>
    </row>
    <row r="153" spans="1:8" ht="12.75">
      <c r="A153" s="44"/>
      <c r="B153" s="41" t="s">
        <v>192</v>
      </c>
      <c r="C153" s="25" t="s">
        <v>193</v>
      </c>
      <c r="D153" s="30">
        <v>2935</v>
      </c>
      <c r="E153" s="25"/>
      <c r="F153" s="26"/>
      <c r="G153" s="63"/>
      <c r="H153" s="29"/>
    </row>
    <row r="154" spans="1:8" ht="12.75">
      <c r="A154" s="44"/>
      <c r="B154" s="41" t="s">
        <v>194</v>
      </c>
      <c r="C154" s="25" t="s">
        <v>193</v>
      </c>
      <c r="D154" s="30">
        <v>3144</v>
      </c>
      <c r="E154" s="25"/>
      <c r="F154" s="26"/>
      <c r="G154" s="63"/>
      <c r="H154" s="29"/>
    </row>
    <row r="155" spans="1:8" ht="12.75">
      <c r="A155" s="44"/>
      <c r="B155" s="41"/>
      <c r="C155" s="25"/>
      <c r="D155" s="30"/>
      <c r="E155" s="25"/>
      <c r="F155" s="26"/>
      <c r="G155" s="63"/>
      <c r="H155" s="29"/>
    </row>
    <row r="156" spans="1:8" ht="12.75">
      <c r="A156" s="44">
        <v>322</v>
      </c>
      <c r="B156" s="41" t="s">
        <v>61</v>
      </c>
      <c r="C156" s="25"/>
      <c r="D156" s="30"/>
      <c r="E156" s="25"/>
      <c r="F156" s="26"/>
      <c r="G156" s="63"/>
      <c r="H156" s="29"/>
    </row>
    <row r="157" spans="1:8" ht="12.75">
      <c r="A157" s="44"/>
      <c r="B157" s="41" t="s">
        <v>195</v>
      </c>
      <c r="C157" s="25" t="s">
        <v>121</v>
      </c>
      <c r="D157" s="30">
        <v>238</v>
      </c>
      <c r="E157" s="25"/>
      <c r="F157" s="26"/>
      <c r="G157" s="63"/>
      <c r="H157" s="29"/>
    </row>
    <row r="158" spans="1:8" ht="12.75">
      <c r="A158" s="44"/>
      <c r="B158" s="41" t="s">
        <v>196</v>
      </c>
      <c r="C158" s="25" t="s">
        <v>121</v>
      </c>
      <c r="D158" s="30">
        <v>24</v>
      </c>
      <c r="E158" s="25"/>
      <c r="F158" s="26"/>
      <c r="G158" s="63"/>
      <c r="H158" s="29"/>
    </row>
    <row r="159" spans="1:8" ht="12.75">
      <c r="A159" s="44"/>
      <c r="B159" s="41"/>
      <c r="C159" s="25"/>
      <c r="D159" s="30"/>
      <c r="E159" s="25"/>
      <c r="F159" s="26"/>
      <c r="G159" s="63"/>
      <c r="H159" s="29"/>
    </row>
    <row r="160" spans="1:8" ht="12.75">
      <c r="A160" s="44">
        <v>323</v>
      </c>
      <c r="B160" s="41" t="s">
        <v>197</v>
      </c>
      <c r="C160" s="25"/>
      <c r="D160" s="30"/>
      <c r="E160" s="25"/>
      <c r="F160" s="26"/>
      <c r="G160" s="63"/>
      <c r="H160" s="29"/>
    </row>
    <row r="161" spans="1:8" ht="12.75">
      <c r="A161" s="44"/>
      <c r="B161" s="41" t="s">
        <v>198</v>
      </c>
      <c r="C161" s="25" t="s">
        <v>121</v>
      </c>
      <c r="D161" s="30">
        <v>462</v>
      </c>
      <c r="E161" s="25"/>
      <c r="F161" s="26"/>
      <c r="G161" s="63"/>
      <c r="H161" s="29"/>
    </row>
    <row r="162" spans="1:8" ht="12.75">
      <c r="A162" s="44"/>
      <c r="B162" s="41" t="s">
        <v>199</v>
      </c>
      <c r="C162" s="25" t="s">
        <v>121</v>
      </c>
      <c r="D162" s="30">
        <v>462</v>
      </c>
      <c r="E162" s="25"/>
      <c r="F162" s="26"/>
      <c r="G162" s="63"/>
      <c r="H162" s="29"/>
    </row>
    <row r="163" spans="1:8" ht="12.75">
      <c r="A163" s="44"/>
      <c r="B163" s="41" t="s">
        <v>200</v>
      </c>
      <c r="C163" s="25" t="s">
        <v>121</v>
      </c>
      <c r="D163" s="30">
        <v>114.6</v>
      </c>
      <c r="E163" s="25"/>
      <c r="F163" s="26"/>
      <c r="G163" s="63"/>
      <c r="H163" s="29"/>
    </row>
    <row r="164" spans="1:8" ht="12.75">
      <c r="A164" s="44"/>
      <c r="B164" s="41"/>
      <c r="C164" s="25"/>
      <c r="D164" s="30"/>
      <c r="E164" s="25"/>
      <c r="F164" s="26"/>
      <c r="G164" s="63"/>
      <c r="H164" s="29"/>
    </row>
    <row r="165" spans="1:8" ht="12.75">
      <c r="A165" s="44">
        <v>328</v>
      </c>
      <c r="B165" s="41" t="s">
        <v>201</v>
      </c>
      <c r="C165" s="25"/>
      <c r="D165" s="30"/>
      <c r="E165" s="25"/>
      <c r="F165" s="26"/>
      <c r="G165" s="63"/>
      <c r="H165" s="29"/>
    </row>
    <row r="166" spans="1:8" ht="12.75">
      <c r="A166" s="44"/>
      <c r="B166" s="41" t="s">
        <v>202</v>
      </c>
      <c r="C166" s="25" t="s">
        <v>121</v>
      </c>
      <c r="D166" s="30">
        <v>38</v>
      </c>
      <c r="E166" s="25"/>
      <c r="F166" s="26"/>
      <c r="G166" s="63"/>
      <c r="H166" s="29"/>
    </row>
    <row r="167" spans="1:8" ht="13.5">
      <c r="A167" s="42"/>
      <c r="B167" s="43" t="s">
        <v>203</v>
      </c>
      <c r="C167" s="34" t="s">
        <v>121</v>
      </c>
      <c r="D167" s="33">
        <v>692</v>
      </c>
      <c r="E167" s="34"/>
      <c r="F167" s="35"/>
      <c r="G167" s="63"/>
      <c r="H167" s="29"/>
    </row>
    <row r="168" spans="1:15" ht="12.75">
      <c r="A168" s="44"/>
      <c r="B168" s="41" t="s">
        <v>17</v>
      </c>
      <c r="C168" s="25"/>
      <c r="D168" s="30"/>
      <c r="E168" s="25"/>
      <c r="F168" s="26"/>
      <c r="G168" s="63"/>
      <c r="H168" s="29"/>
      <c r="I168" s="29"/>
      <c r="J168" s="29"/>
      <c r="K168" s="29"/>
      <c r="L168" s="29"/>
      <c r="M168" s="29"/>
      <c r="N168" s="29"/>
      <c r="O168" s="29"/>
    </row>
    <row r="169" spans="1:15" ht="12.75">
      <c r="A169" s="44"/>
      <c r="B169" s="41"/>
      <c r="C169" s="58"/>
      <c r="D169" s="30"/>
      <c r="E169" s="25"/>
      <c r="F169" s="26"/>
      <c r="G169" s="63"/>
      <c r="H169" s="29"/>
      <c r="I169" s="29"/>
      <c r="J169" s="29"/>
      <c r="K169" s="29"/>
      <c r="L169" s="29"/>
      <c r="M169" s="29"/>
      <c r="N169" s="29"/>
      <c r="O169" s="29"/>
    </row>
    <row r="170" spans="1:15" s="57" customFormat="1" ht="15">
      <c r="A170" s="36">
        <v>33</v>
      </c>
      <c r="B170" s="37" t="s">
        <v>64</v>
      </c>
      <c r="C170" s="39"/>
      <c r="D170" s="54"/>
      <c r="E170" s="39"/>
      <c r="F170" s="20"/>
      <c r="G170" s="55"/>
      <c r="H170" s="56"/>
      <c r="I170" s="56"/>
      <c r="J170" s="56"/>
      <c r="K170" s="56"/>
      <c r="L170" s="56"/>
      <c r="M170" s="56"/>
      <c r="N170" s="56"/>
      <c r="O170" s="56"/>
    </row>
    <row r="171" spans="1:15" ht="12.75">
      <c r="A171" s="44">
        <v>332</v>
      </c>
      <c r="B171" s="41" t="s">
        <v>40</v>
      </c>
      <c r="C171" s="25"/>
      <c r="D171" s="30"/>
      <c r="E171" s="25"/>
      <c r="F171" s="26"/>
      <c r="G171" s="63"/>
      <c r="H171" s="29"/>
      <c r="I171" s="29"/>
      <c r="J171" s="29"/>
      <c r="K171" s="29"/>
      <c r="L171" s="29"/>
      <c r="M171" s="29"/>
      <c r="N171" s="29"/>
      <c r="O171" s="29"/>
    </row>
    <row r="172" spans="1:15" ht="12.75">
      <c r="A172" s="44"/>
      <c r="B172" s="41" t="s">
        <v>204</v>
      </c>
      <c r="C172" s="25" t="s">
        <v>121</v>
      </c>
      <c r="D172" s="30">
        <v>114</v>
      </c>
      <c r="E172" s="25"/>
      <c r="F172" s="26"/>
      <c r="G172" s="63"/>
      <c r="H172" s="29"/>
      <c r="I172" s="29"/>
      <c r="J172" s="29"/>
      <c r="K172" s="29"/>
      <c r="L172" s="29"/>
      <c r="M172" s="29"/>
      <c r="N172" s="29"/>
      <c r="O172" s="29"/>
    </row>
    <row r="173" spans="1:15" ht="13.5">
      <c r="A173" s="42"/>
      <c r="B173" s="43" t="s">
        <v>205</v>
      </c>
      <c r="C173" s="34" t="s">
        <v>121</v>
      </c>
      <c r="D173" s="70">
        <v>144</v>
      </c>
      <c r="E173" s="34"/>
      <c r="F173" s="35"/>
      <c r="G173" s="63"/>
      <c r="H173" s="29"/>
      <c r="I173" s="29"/>
      <c r="J173" s="29"/>
      <c r="K173" s="29"/>
      <c r="L173" s="29"/>
      <c r="M173" s="29"/>
      <c r="N173" s="29"/>
      <c r="O173" s="29"/>
    </row>
    <row r="174" spans="1:7" ht="12.75">
      <c r="A174" s="51"/>
      <c r="B174" s="41" t="s">
        <v>17</v>
      </c>
      <c r="C174" s="25"/>
      <c r="D174" s="30"/>
      <c r="E174" s="25"/>
      <c r="F174" s="26"/>
      <c r="G174" s="63"/>
    </row>
    <row r="175" spans="1:7" ht="13.5">
      <c r="A175" s="51"/>
      <c r="B175" s="41"/>
      <c r="C175" s="25"/>
      <c r="D175" s="30"/>
      <c r="E175" s="25"/>
      <c r="F175" s="26"/>
      <c r="G175" s="63"/>
    </row>
    <row r="176" spans="1:7" s="57" customFormat="1" ht="15.75">
      <c r="A176" s="91">
        <v>4</v>
      </c>
      <c r="B176" s="93" t="s">
        <v>65</v>
      </c>
      <c r="C176" s="78"/>
      <c r="D176" s="88"/>
      <c r="E176" s="78"/>
      <c r="F176" s="23"/>
      <c r="G176" s="55"/>
    </row>
    <row r="177" spans="1:7" ht="12.75">
      <c r="A177" s="44"/>
      <c r="B177" s="66"/>
      <c r="C177" s="29"/>
      <c r="D177" s="30"/>
      <c r="E177" s="29"/>
      <c r="F177" s="11"/>
      <c r="G177" s="63"/>
    </row>
    <row r="178" spans="1:7" s="57" customFormat="1" ht="15">
      <c r="A178" s="36">
        <v>41</v>
      </c>
      <c r="B178" s="62" t="s">
        <v>206</v>
      </c>
      <c r="C178" s="56"/>
      <c r="D178" s="54"/>
      <c r="E178" s="56"/>
      <c r="F178" s="61"/>
      <c r="G178" s="55"/>
    </row>
    <row r="179" spans="1:7" ht="12.75">
      <c r="A179" s="44">
        <v>411</v>
      </c>
      <c r="B179" s="11" t="s">
        <v>67</v>
      </c>
      <c r="C179" s="29"/>
      <c r="D179" s="30"/>
      <c r="E179" s="29"/>
      <c r="F179" s="11"/>
      <c r="G179" s="63"/>
    </row>
    <row r="180" spans="1:7" ht="12.75">
      <c r="A180" s="44"/>
      <c r="B180" s="11" t="s">
        <v>207</v>
      </c>
      <c r="C180" s="29" t="s">
        <v>121</v>
      </c>
      <c r="D180" s="30">
        <v>140</v>
      </c>
      <c r="E180" s="29"/>
      <c r="F180" s="26"/>
      <c r="G180" s="63"/>
    </row>
    <row r="181" spans="1:16" ht="13.5">
      <c r="A181" s="42"/>
      <c r="B181" s="16" t="s">
        <v>67</v>
      </c>
      <c r="C181" s="32" t="s">
        <v>121</v>
      </c>
      <c r="D181" s="33">
        <v>142</v>
      </c>
      <c r="E181" s="34"/>
      <c r="F181" s="35"/>
      <c r="G181" s="63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1:16" ht="12.75">
      <c r="A182" s="44"/>
      <c r="B182" s="11" t="s">
        <v>17</v>
      </c>
      <c r="C182" s="29"/>
      <c r="D182" s="30"/>
      <c r="E182" s="29"/>
      <c r="F182" s="26"/>
      <c r="G182" s="63"/>
      <c r="H182" s="29"/>
      <c r="I182" s="29"/>
      <c r="J182" s="29"/>
      <c r="K182" s="29"/>
      <c r="L182" s="29"/>
      <c r="M182" s="29"/>
      <c r="N182" s="29"/>
      <c r="O182" s="29"/>
      <c r="P182" s="29"/>
    </row>
    <row r="183" spans="1:16" ht="12.75">
      <c r="A183" s="44"/>
      <c r="B183" s="11"/>
      <c r="C183" s="29"/>
      <c r="D183" s="30"/>
      <c r="E183" s="29"/>
      <c r="F183" s="26"/>
      <c r="G183" s="63"/>
      <c r="H183" s="29"/>
      <c r="I183" s="29"/>
      <c r="J183" s="29"/>
      <c r="K183" s="29"/>
      <c r="L183" s="29"/>
      <c r="M183" s="29"/>
      <c r="N183" s="29"/>
      <c r="O183" s="29"/>
      <c r="P183" s="29"/>
    </row>
    <row r="184" spans="1:7" s="57" customFormat="1" ht="15">
      <c r="A184" s="36">
        <v>42</v>
      </c>
      <c r="B184" s="62" t="s">
        <v>68</v>
      </c>
      <c r="C184" s="56"/>
      <c r="D184" s="54"/>
      <c r="E184" s="56"/>
      <c r="F184" s="61"/>
      <c r="G184" s="55"/>
    </row>
    <row r="185" spans="1:7" ht="12.75">
      <c r="A185" s="44">
        <v>421</v>
      </c>
      <c r="B185" s="11" t="s">
        <v>208</v>
      </c>
      <c r="C185" s="29"/>
      <c r="D185" s="30"/>
      <c r="E185" s="29"/>
      <c r="F185" s="11"/>
      <c r="G185" s="63"/>
    </row>
    <row r="186" spans="1:16" ht="12.75">
      <c r="A186" s="44"/>
      <c r="B186" s="11" t="s">
        <v>209</v>
      </c>
      <c r="C186" s="29" t="s">
        <v>127</v>
      </c>
      <c r="D186" s="30">
        <v>90</v>
      </c>
      <c r="E186" s="30"/>
      <c r="F186" s="26"/>
      <c r="G186" s="63"/>
      <c r="H186" s="29"/>
      <c r="I186" s="29"/>
      <c r="J186" s="29"/>
      <c r="K186" s="29"/>
      <c r="L186" s="29"/>
      <c r="M186" s="29"/>
      <c r="N186" s="29"/>
      <c r="O186" s="29"/>
      <c r="P186" s="29"/>
    </row>
    <row r="187" spans="1:16" ht="12.75">
      <c r="A187" s="44"/>
      <c r="B187" s="11" t="s">
        <v>210</v>
      </c>
      <c r="C187" s="29" t="s">
        <v>127</v>
      </c>
      <c r="D187" s="30">
        <v>90</v>
      </c>
      <c r="E187" s="25"/>
      <c r="F187" s="26"/>
      <c r="G187" s="63"/>
      <c r="H187" s="29"/>
      <c r="I187" s="29"/>
      <c r="J187" s="29"/>
      <c r="K187" s="29"/>
      <c r="L187" s="29"/>
      <c r="M187" s="29"/>
      <c r="N187" s="29"/>
      <c r="O187" s="29"/>
      <c r="P187" s="29"/>
    </row>
    <row r="188" spans="1:16" ht="12.75">
      <c r="A188" s="44"/>
      <c r="B188" s="11"/>
      <c r="C188" s="25"/>
      <c r="D188" s="30"/>
      <c r="E188" s="29"/>
      <c r="F188" s="26"/>
      <c r="G188" s="63"/>
      <c r="H188" s="29"/>
      <c r="I188" s="29"/>
      <c r="J188" s="29"/>
      <c r="K188" s="29"/>
      <c r="L188" s="29"/>
      <c r="M188" s="29"/>
      <c r="N188" s="29"/>
      <c r="O188" s="29"/>
      <c r="P188" s="29"/>
    </row>
    <row r="189" spans="1:16" ht="12.75">
      <c r="A189" s="44">
        <v>426</v>
      </c>
      <c r="B189" s="11" t="s">
        <v>70</v>
      </c>
      <c r="C189" s="25"/>
      <c r="D189" s="30"/>
      <c r="E189" s="29"/>
      <c r="F189" s="26"/>
      <c r="G189" s="63"/>
      <c r="H189" s="29"/>
      <c r="I189" s="29"/>
      <c r="J189" s="29"/>
      <c r="K189" s="29"/>
      <c r="L189" s="29"/>
      <c r="M189" s="29"/>
      <c r="N189" s="29"/>
      <c r="O189" s="29"/>
      <c r="P189" s="29"/>
    </row>
    <row r="190" spans="1:16" ht="13.5">
      <c r="A190" s="42"/>
      <c r="B190" s="16" t="s">
        <v>70</v>
      </c>
      <c r="C190" s="34" t="s">
        <v>121</v>
      </c>
      <c r="D190" s="33">
        <v>31</v>
      </c>
      <c r="E190" s="34"/>
      <c r="F190" s="35"/>
      <c r="G190" s="63"/>
      <c r="H190" s="29"/>
      <c r="I190" s="29"/>
      <c r="J190" s="29"/>
      <c r="K190" s="29"/>
      <c r="L190" s="29"/>
      <c r="M190" s="29"/>
      <c r="N190" s="29"/>
      <c r="O190" s="29"/>
      <c r="P190" s="29"/>
    </row>
    <row r="191" spans="1:16" ht="12.75">
      <c r="A191" s="44"/>
      <c r="B191" s="11" t="s">
        <v>17</v>
      </c>
      <c r="C191" s="29"/>
      <c r="D191" s="30"/>
      <c r="E191" s="29"/>
      <c r="F191" s="26"/>
      <c r="G191" s="63"/>
      <c r="H191" s="29"/>
      <c r="I191" s="29"/>
      <c r="J191" s="29"/>
      <c r="K191" s="29"/>
      <c r="L191" s="29"/>
      <c r="M191" s="29"/>
      <c r="N191" s="29"/>
      <c r="O191" s="29"/>
      <c r="P191" s="29"/>
    </row>
    <row r="192" spans="1:16" ht="12.75">
      <c r="A192" s="44"/>
      <c r="B192" s="11"/>
      <c r="C192" s="29"/>
      <c r="D192" s="30"/>
      <c r="E192" s="29"/>
      <c r="F192" s="11"/>
      <c r="G192" s="63"/>
      <c r="H192" s="29"/>
      <c r="I192" s="29"/>
      <c r="J192" s="29"/>
      <c r="K192" s="29"/>
      <c r="L192" s="29"/>
      <c r="M192" s="29"/>
      <c r="N192" s="29"/>
      <c r="O192" s="29"/>
      <c r="P192" s="29"/>
    </row>
    <row r="193" spans="1:16" s="57" customFormat="1" ht="15">
      <c r="A193" s="36">
        <v>43</v>
      </c>
      <c r="B193" s="62" t="s">
        <v>71</v>
      </c>
      <c r="C193" s="56"/>
      <c r="D193" s="54"/>
      <c r="E193" s="56"/>
      <c r="F193" s="61"/>
      <c r="G193" s="55"/>
      <c r="H193" s="56"/>
      <c r="I193" s="56"/>
      <c r="J193" s="56"/>
      <c r="K193" s="56"/>
      <c r="L193" s="56"/>
      <c r="M193" s="56"/>
      <c r="N193" s="56"/>
      <c r="O193" s="56"/>
      <c r="P193" s="56"/>
    </row>
    <row r="194" spans="1:16" ht="12.75">
      <c r="A194" s="44">
        <v>431</v>
      </c>
      <c r="B194" s="11" t="s">
        <v>72</v>
      </c>
      <c r="C194" s="29"/>
      <c r="D194" s="30"/>
      <c r="E194" s="29"/>
      <c r="F194" s="11"/>
      <c r="G194" s="63"/>
      <c r="H194" s="29"/>
      <c r="I194" s="29"/>
      <c r="J194" s="29"/>
      <c r="K194" s="29"/>
      <c r="L194" s="29"/>
      <c r="M194" s="29"/>
      <c r="N194" s="29"/>
      <c r="O194" s="29"/>
      <c r="P194" s="29"/>
    </row>
    <row r="195" spans="1:16" ht="12.75">
      <c r="A195" s="44"/>
      <c r="B195" s="11" t="s">
        <v>72</v>
      </c>
      <c r="C195" s="29" t="s">
        <v>123</v>
      </c>
      <c r="D195" s="30">
        <v>4</v>
      </c>
      <c r="E195" s="25"/>
      <c r="F195" s="26"/>
      <c r="G195" s="63"/>
      <c r="H195" s="29"/>
      <c r="I195" s="29"/>
      <c r="J195" s="29"/>
      <c r="K195" s="29"/>
      <c r="L195" s="29"/>
      <c r="M195" s="29"/>
      <c r="N195" s="29"/>
      <c r="O195" s="29"/>
      <c r="P195" s="29"/>
    </row>
    <row r="196" spans="1:16" ht="12.75">
      <c r="A196" s="44"/>
      <c r="B196" s="11"/>
      <c r="C196" s="29"/>
      <c r="D196" s="30"/>
      <c r="E196" s="25"/>
      <c r="F196" s="26"/>
      <c r="G196" s="63"/>
      <c r="H196" s="29"/>
      <c r="I196" s="29"/>
      <c r="J196" s="29"/>
      <c r="K196" s="29"/>
      <c r="L196" s="29"/>
      <c r="M196" s="29"/>
      <c r="N196" s="29"/>
      <c r="O196" s="29"/>
      <c r="P196" s="29"/>
    </row>
    <row r="197" spans="1:16" ht="12.75">
      <c r="A197" s="44">
        <v>434</v>
      </c>
      <c r="B197" s="11" t="s">
        <v>211</v>
      </c>
      <c r="C197" s="29"/>
      <c r="D197" s="30"/>
      <c r="E197" s="25"/>
      <c r="F197" s="11"/>
      <c r="G197" s="63"/>
      <c r="H197" s="29"/>
      <c r="I197" s="29"/>
      <c r="J197" s="29"/>
      <c r="K197" s="29"/>
      <c r="L197" s="29"/>
      <c r="M197" s="29"/>
      <c r="N197" s="29"/>
      <c r="O197" s="29"/>
      <c r="P197" s="29"/>
    </row>
    <row r="198" spans="1:16" ht="12.75">
      <c r="A198" s="44"/>
      <c r="B198" s="11" t="s">
        <v>212</v>
      </c>
      <c r="C198" s="29" t="s">
        <v>213</v>
      </c>
      <c r="D198" s="30">
        <v>2</v>
      </c>
      <c r="E198" s="25"/>
      <c r="F198" s="26"/>
      <c r="G198" s="63"/>
      <c r="H198" s="29"/>
      <c r="I198" s="29"/>
      <c r="J198" s="29"/>
      <c r="K198" s="29"/>
      <c r="L198" s="29"/>
      <c r="M198" s="29"/>
      <c r="N198" s="29"/>
      <c r="O198" s="29"/>
      <c r="P198" s="29"/>
    </row>
    <row r="199" spans="1:16" s="32" customFormat="1" ht="13.5">
      <c r="A199" s="42"/>
      <c r="B199" s="16" t="s">
        <v>214</v>
      </c>
      <c r="C199" s="32" t="s">
        <v>213</v>
      </c>
      <c r="D199" s="33">
        <v>2</v>
      </c>
      <c r="E199" s="34"/>
      <c r="F199" s="35"/>
      <c r="G199" s="63"/>
      <c r="H199" s="29"/>
      <c r="I199" s="29"/>
      <c r="J199" s="29"/>
      <c r="K199" s="29"/>
      <c r="L199" s="29"/>
      <c r="M199" s="29"/>
      <c r="N199" s="29"/>
      <c r="O199" s="29"/>
      <c r="P199" s="29"/>
    </row>
    <row r="200" spans="1:16" ht="12.75">
      <c r="A200" s="44"/>
      <c r="B200" s="11" t="s">
        <v>17</v>
      </c>
      <c r="C200" s="29"/>
      <c r="D200" s="30"/>
      <c r="E200" s="29"/>
      <c r="F200" s="26"/>
      <c r="G200" s="63"/>
      <c r="H200" s="29"/>
      <c r="I200" s="29"/>
      <c r="J200" s="29"/>
      <c r="K200" s="29"/>
      <c r="L200" s="29"/>
      <c r="M200" s="29"/>
      <c r="N200" s="29"/>
      <c r="O200" s="29"/>
      <c r="P200" s="29"/>
    </row>
    <row r="201" spans="1:16" ht="12.75">
      <c r="A201" s="44"/>
      <c r="B201" s="11"/>
      <c r="C201" s="29"/>
      <c r="D201" s="30"/>
      <c r="E201" s="29"/>
      <c r="F201" s="26"/>
      <c r="G201" s="63"/>
      <c r="H201" s="29"/>
      <c r="I201" s="29"/>
      <c r="J201" s="29"/>
      <c r="K201" s="29"/>
      <c r="L201" s="29"/>
      <c r="M201" s="29"/>
      <c r="N201" s="29"/>
      <c r="O201" s="29"/>
      <c r="P201" s="29"/>
    </row>
    <row r="202" spans="1:256" ht="15">
      <c r="A202" s="94">
        <v>48</v>
      </c>
      <c r="B202" s="62" t="s">
        <v>74</v>
      </c>
      <c r="C202" s="29"/>
      <c r="D202" s="30"/>
      <c r="E202" s="29"/>
      <c r="F202" s="11"/>
      <c r="G202" s="10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7" ht="12.75">
      <c r="A203" s="44">
        <v>483</v>
      </c>
      <c r="B203" s="11" t="s">
        <v>60</v>
      </c>
      <c r="C203" s="25"/>
      <c r="D203" s="30"/>
      <c r="E203" s="25"/>
      <c r="F203" s="26"/>
      <c r="G203" s="63"/>
    </row>
    <row r="204" spans="1:7" ht="12.75">
      <c r="A204" s="44"/>
      <c r="B204" s="11" t="s">
        <v>215</v>
      </c>
      <c r="C204" s="25" t="s">
        <v>123</v>
      </c>
      <c r="D204" s="30">
        <v>1</v>
      </c>
      <c r="E204" s="25"/>
      <c r="F204" s="26"/>
      <c r="G204" s="63"/>
    </row>
    <row r="205" spans="1:7" ht="12.75">
      <c r="A205" s="44"/>
      <c r="B205" s="11"/>
      <c r="C205" s="25"/>
      <c r="D205" s="30"/>
      <c r="E205" s="25"/>
      <c r="F205" s="26"/>
      <c r="G205" s="63"/>
    </row>
    <row r="206" spans="1:7" ht="12.75">
      <c r="A206" s="44">
        <v>484</v>
      </c>
      <c r="B206" s="11" t="s">
        <v>216</v>
      </c>
      <c r="C206" s="25"/>
      <c r="D206" s="30"/>
      <c r="E206" s="25"/>
      <c r="F206" s="26"/>
      <c r="G206" s="63"/>
    </row>
    <row r="207" spans="1:7" ht="12.75">
      <c r="A207" s="44"/>
      <c r="B207" s="11" t="s">
        <v>217</v>
      </c>
      <c r="C207" s="25" t="s">
        <v>121</v>
      </c>
      <c r="D207" s="30">
        <v>114</v>
      </c>
      <c r="E207" s="25"/>
      <c r="F207" s="26"/>
      <c r="G207" s="63"/>
    </row>
    <row r="208" spans="1:7" ht="12.75">
      <c r="A208" s="44"/>
      <c r="B208" s="11" t="s">
        <v>218</v>
      </c>
      <c r="C208" s="25" t="s">
        <v>121</v>
      </c>
      <c r="D208" s="30">
        <v>114</v>
      </c>
      <c r="E208" s="25"/>
      <c r="F208" s="26"/>
      <c r="G208" s="63"/>
    </row>
    <row r="209" spans="1:7" ht="12.75">
      <c r="A209" s="44"/>
      <c r="B209" s="11" t="s">
        <v>217</v>
      </c>
      <c r="C209" s="25" t="s">
        <v>121</v>
      </c>
      <c r="D209" s="30">
        <v>114</v>
      </c>
      <c r="E209" s="25"/>
      <c r="F209" s="26"/>
      <c r="G209" s="63"/>
    </row>
    <row r="210" spans="1:7" ht="12.75">
      <c r="A210" s="44"/>
      <c r="B210" s="11" t="s">
        <v>219</v>
      </c>
      <c r="C210" s="25" t="s">
        <v>121</v>
      </c>
      <c r="D210" s="30">
        <v>114</v>
      </c>
      <c r="E210" s="25"/>
      <c r="F210" s="26"/>
      <c r="G210" s="63"/>
    </row>
    <row r="211" spans="1:7" ht="12.75">
      <c r="A211" s="44"/>
      <c r="B211" s="11"/>
      <c r="C211" s="25"/>
      <c r="D211" s="30"/>
      <c r="E211" s="25"/>
      <c r="F211" s="26"/>
      <c r="G211" s="63"/>
    </row>
    <row r="212" spans="1:7" ht="12.75">
      <c r="A212" s="44">
        <v>485</v>
      </c>
      <c r="B212" s="11" t="s">
        <v>220</v>
      </c>
      <c r="C212" s="25"/>
      <c r="D212" s="30"/>
      <c r="E212" s="25"/>
      <c r="F212" s="26"/>
      <c r="G212" s="63"/>
    </row>
    <row r="213" spans="1:7" ht="12.75">
      <c r="A213" s="44"/>
      <c r="B213" s="11" t="s">
        <v>221</v>
      </c>
      <c r="C213" s="25" t="s">
        <v>121</v>
      </c>
      <c r="D213" s="25">
        <v>343</v>
      </c>
      <c r="E213" s="25"/>
      <c r="F213" s="26"/>
      <c r="G213" s="63"/>
    </row>
    <row r="214" spans="1:7" ht="12.75">
      <c r="A214" s="44"/>
      <c r="B214" s="11" t="s">
        <v>222</v>
      </c>
      <c r="C214" s="25" t="s">
        <v>121</v>
      </c>
      <c r="D214" s="25">
        <v>343</v>
      </c>
      <c r="E214" s="25"/>
      <c r="F214" s="26"/>
      <c r="G214" s="63"/>
    </row>
    <row r="215" spans="1:7" ht="12.75">
      <c r="A215" s="44"/>
      <c r="B215" s="11" t="s">
        <v>223</v>
      </c>
      <c r="C215" s="25" t="s">
        <v>121</v>
      </c>
      <c r="D215" s="25">
        <v>343</v>
      </c>
      <c r="E215" s="25"/>
      <c r="F215" s="26"/>
      <c r="G215" s="63"/>
    </row>
    <row r="216" spans="1:7" ht="12.75">
      <c r="A216" s="44"/>
      <c r="B216" s="11" t="s">
        <v>224</v>
      </c>
      <c r="C216" s="25" t="s">
        <v>121</v>
      </c>
      <c r="D216" s="25">
        <v>343</v>
      </c>
      <c r="E216" s="25"/>
      <c r="F216" s="26"/>
      <c r="G216" s="63"/>
    </row>
    <row r="217" spans="1:7" ht="12.75">
      <c r="A217" s="44"/>
      <c r="B217" s="11" t="s">
        <v>225</v>
      </c>
      <c r="C217" s="25" t="s">
        <v>121</v>
      </c>
      <c r="D217" s="25">
        <v>343</v>
      </c>
      <c r="E217" s="25"/>
      <c r="F217" s="26"/>
      <c r="G217" s="63"/>
    </row>
    <row r="218" spans="1:7" ht="12.75">
      <c r="A218" s="44"/>
      <c r="B218" s="11" t="s">
        <v>226</v>
      </c>
      <c r="C218" s="25" t="s">
        <v>121</v>
      </c>
      <c r="D218" s="25">
        <v>343</v>
      </c>
      <c r="E218" s="25"/>
      <c r="F218" s="26"/>
      <c r="G218" s="63"/>
    </row>
    <row r="219" spans="1:7" ht="12.75">
      <c r="A219" s="44"/>
      <c r="B219" s="11" t="s">
        <v>227</v>
      </c>
      <c r="C219" s="25" t="s">
        <v>121</v>
      </c>
      <c r="D219" s="25">
        <v>343</v>
      </c>
      <c r="E219" s="25"/>
      <c r="F219" s="26"/>
      <c r="G219" s="63"/>
    </row>
    <row r="220" spans="1:7" ht="12.75">
      <c r="A220" s="44"/>
      <c r="B220" s="11" t="s">
        <v>228</v>
      </c>
      <c r="C220" s="25" t="s">
        <v>121</v>
      </c>
      <c r="D220" s="25">
        <v>343</v>
      </c>
      <c r="E220" s="25"/>
      <c r="F220" s="26"/>
      <c r="G220" s="63"/>
    </row>
    <row r="221" spans="1:7" ht="12.75">
      <c r="A221" s="44"/>
      <c r="B221" s="11" t="s">
        <v>229</v>
      </c>
      <c r="C221" s="25" t="s">
        <v>121</v>
      </c>
      <c r="D221" s="25">
        <v>343</v>
      </c>
      <c r="E221" s="25"/>
      <c r="F221" s="26"/>
      <c r="G221" s="63"/>
    </row>
    <row r="222" spans="1:7" ht="13.5">
      <c r="A222" s="42"/>
      <c r="B222" s="16" t="s">
        <v>230</v>
      </c>
      <c r="C222" s="34" t="s">
        <v>121</v>
      </c>
      <c r="D222" s="34">
        <v>343</v>
      </c>
      <c r="E222" s="34"/>
      <c r="F222" s="35"/>
      <c r="G222" s="63"/>
    </row>
    <row r="223" spans="1:7" ht="12.75">
      <c r="A223" s="44"/>
      <c r="B223" s="11" t="s">
        <v>17</v>
      </c>
      <c r="C223" s="25"/>
      <c r="D223" s="30"/>
      <c r="E223" s="25"/>
      <c r="F223" s="26"/>
      <c r="G223" s="63"/>
    </row>
    <row r="224" spans="1:7" ht="13.5">
      <c r="A224" s="44"/>
      <c r="B224" s="11"/>
      <c r="C224" s="29"/>
      <c r="D224" s="30"/>
      <c r="E224" s="29"/>
      <c r="F224" s="11"/>
      <c r="G224" s="63"/>
    </row>
    <row r="225" spans="1:7" s="57" customFormat="1" ht="15.75">
      <c r="A225" s="91">
        <v>5</v>
      </c>
      <c r="B225" s="78" t="s">
        <v>77</v>
      </c>
      <c r="C225" s="78"/>
      <c r="D225" s="88"/>
      <c r="E225" s="78"/>
      <c r="F225" s="23"/>
      <c r="G225" s="55"/>
    </row>
    <row r="226" spans="1:7" ht="12.75">
      <c r="A226" s="44"/>
      <c r="B226" s="11"/>
      <c r="C226" s="29"/>
      <c r="D226" s="30"/>
      <c r="E226" s="29"/>
      <c r="F226" s="11"/>
      <c r="G226" s="63"/>
    </row>
    <row r="227" spans="1:7" s="57" customFormat="1" ht="15">
      <c r="A227" s="36">
        <v>51</v>
      </c>
      <c r="B227" s="62" t="s">
        <v>78</v>
      </c>
      <c r="C227" s="56"/>
      <c r="D227" s="54"/>
      <c r="E227" s="56"/>
      <c r="F227" s="61"/>
      <c r="G227" s="55"/>
    </row>
    <row r="228" spans="1:7" ht="12.75">
      <c r="A228" s="44">
        <v>514</v>
      </c>
      <c r="B228" s="66" t="s">
        <v>79</v>
      </c>
      <c r="C228" s="29"/>
      <c r="D228" s="30"/>
      <c r="E228" s="25"/>
      <c r="F228" s="26"/>
      <c r="G228" s="63"/>
    </row>
    <row r="229" spans="1:7" ht="13.5">
      <c r="A229" s="42"/>
      <c r="B229" s="65" t="s">
        <v>231</v>
      </c>
      <c r="C229" s="34" t="s">
        <v>121</v>
      </c>
      <c r="D229" s="33">
        <v>38</v>
      </c>
      <c r="E229" s="34"/>
      <c r="F229" s="50"/>
      <c r="G229" s="63"/>
    </row>
    <row r="230" spans="1:7" ht="12.75">
      <c r="A230" s="44"/>
      <c r="B230" s="66" t="s">
        <v>17</v>
      </c>
      <c r="C230" s="29"/>
      <c r="D230" s="30"/>
      <c r="E230" s="25"/>
      <c r="F230" s="26"/>
      <c r="G230" s="63"/>
    </row>
    <row r="231" spans="1:7" ht="12.75">
      <c r="A231" s="44"/>
      <c r="B231" s="66"/>
      <c r="C231" s="29"/>
      <c r="D231" s="30"/>
      <c r="E231" s="25"/>
      <c r="F231" s="26"/>
      <c r="G231" s="63"/>
    </row>
    <row r="232" spans="1:7" s="57" customFormat="1" ht="15">
      <c r="A232" s="36">
        <v>52</v>
      </c>
      <c r="B232" s="62" t="s">
        <v>232</v>
      </c>
      <c r="C232" s="56"/>
      <c r="D232" s="54"/>
      <c r="E232" s="56"/>
      <c r="F232" s="61"/>
      <c r="G232" s="55"/>
    </row>
    <row r="233" spans="1:7" ht="13.5">
      <c r="A233" s="42">
        <v>526</v>
      </c>
      <c r="B233" s="65" t="s">
        <v>233</v>
      </c>
      <c r="C233" s="32"/>
      <c r="D233" s="33"/>
      <c r="E233" s="34"/>
      <c r="F233" s="50"/>
      <c r="G233" s="63"/>
    </row>
    <row r="234" spans="1:19" ht="12.75">
      <c r="A234" s="44"/>
      <c r="B234" s="11" t="s">
        <v>17</v>
      </c>
      <c r="C234" s="29"/>
      <c r="D234" s="30"/>
      <c r="E234" s="29"/>
      <c r="F234" s="26"/>
      <c r="G234" s="63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</row>
    <row r="235" spans="1:19" ht="12.75">
      <c r="A235" s="44"/>
      <c r="B235" s="11"/>
      <c r="C235" s="29"/>
      <c r="D235" s="30"/>
      <c r="E235" s="29"/>
      <c r="F235" s="11"/>
      <c r="G235" s="63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</row>
    <row r="236" spans="1:19" s="57" customFormat="1" ht="15">
      <c r="A236" s="36">
        <v>53</v>
      </c>
      <c r="B236" s="62" t="s">
        <v>234</v>
      </c>
      <c r="C236" s="56"/>
      <c r="D236" s="54"/>
      <c r="E236" s="56"/>
      <c r="F236" s="61"/>
      <c r="G236" s="55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</row>
    <row r="237" spans="1:16" ht="12.75">
      <c r="A237" s="44">
        <v>531</v>
      </c>
      <c r="B237" s="11" t="s">
        <v>235</v>
      </c>
      <c r="C237" s="29"/>
      <c r="D237" s="30"/>
      <c r="E237" s="29"/>
      <c r="F237" s="26"/>
      <c r="G237" s="63"/>
      <c r="H237" s="29"/>
      <c r="I237" s="29"/>
      <c r="J237" s="29"/>
      <c r="K237" s="29"/>
      <c r="L237" s="29"/>
      <c r="M237" s="29"/>
      <c r="N237" s="29"/>
      <c r="O237" s="29"/>
      <c r="P237" s="29"/>
    </row>
    <row r="238" spans="1:16" ht="12.75">
      <c r="A238" s="44"/>
      <c r="B238" s="11"/>
      <c r="C238" s="29"/>
      <c r="D238" s="30"/>
      <c r="E238" s="30"/>
      <c r="F238" s="26"/>
      <c r="G238" s="63"/>
      <c r="H238" s="29"/>
      <c r="I238" s="29"/>
      <c r="J238" s="29"/>
      <c r="K238" s="29"/>
      <c r="L238" s="29"/>
      <c r="M238" s="29"/>
      <c r="N238" s="29"/>
      <c r="O238" s="29"/>
      <c r="P238" s="29"/>
    </row>
    <row r="239" spans="1:16" ht="13.5">
      <c r="A239" s="42">
        <v>535</v>
      </c>
      <c r="B239" s="16" t="s">
        <v>236</v>
      </c>
      <c r="C239" s="32"/>
      <c r="D239" s="33"/>
      <c r="E239" s="32"/>
      <c r="F239" s="50"/>
      <c r="G239" s="63"/>
      <c r="H239" s="29"/>
      <c r="I239" s="29"/>
      <c r="J239" s="29"/>
      <c r="K239" s="29"/>
      <c r="L239" s="29"/>
      <c r="M239" s="29"/>
      <c r="N239" s="29"/>
      <c r="O239" s="29"/>
      <c r="P239" s="29"/>
    </row>
    <row r="240" spans="1:17" ht="12.75">
      <c r="A240" s="44"/>
      <c r="B240" s="11" t="s">
        <v>17</v>
      </c>
      <c r="C240" s="29"/>
      <c r="D240" s="30"/>
      <c r="E240" s="29"/>
      <c r="F240" s="26"/>
      <c r="G240" s="63"/>
      <c r="H240" s="29"/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17" ht="12.75">
      <c r="A241" s="44"/>
      <c r="B241" s="11"/>
      <c r="C241" s="29"/>
      <c r="D241" s="30"/>
      <c r="E241" s="29"/>
      <c r="F241" s="11"/>
      <c r="G241" s="63"/>
      <c r="H241" s="29"/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1:17" s="57" customFormat="1" ht="15">
      <c r="A242" s="36">
        <v>54</v>
      </c>
      <c r="B242" s="62" t="s">
        <v>237</v>
      </c>
      <c r="C242" s="56"/>
      <c r="D242" s="54"/>
      <c r="E242" s="56"/>
      <c r="F242" s="95"/>
      <c r="G242" s="55"/>
      <c r="H242" s="56"/>
      <c r="I242" s="56"/>
      <c r="J242" s="56"/>
      <c r="K242" s="56"/>
      <c r="L242" s="56"/>
      <c r="M242" s="56"/>
      <c r="N242" s="56"/>
      <c r="O242" s="56"/>
      <c r="P242" s="56"/>
      <c r="Q242" s="56"/>
    </row>
    <row r="243" spans="1:16" ht="13.5">
      <c r="A243" s="42">
        <v>541</v>
      </c>
      <c r="B243" s="16" t="s">
        <v>235</v>
      </c>
      <c r="C243" s="32"/>
      <c r="D243" s="33"/>
      <c r="E243" s="32"/>
      <c r="F243" s="50"/>
      <c r="G243" s="63"/>
      <c r="H243" s="29"/>
      <c r="I243" s="29"/>
      <c r="J243" s="29"/>
      <c r="K243" s="29"/>
      <c r="L243" s="29"/>
      <c r="M243" s="29"/>
      <c r="N243" s="29"/>
      <c r="O243" s="29"/>
      <c r="P243" s="29"/>
    </row>
    <row r="244" spans="1:7" s="29" customFormat="1" ht="12.75">
      <c r="A244" s="79"/>
      <c r="B244" s="11" t="s">
        <v>17</v>
      </c>
      <c r="D244" s="30"/>
      <c r="E244" s="30"/>
      <c r="F244" s="26"/>
      <c r="G244" s="63"/>
    </row>
    <row r="245" spans="1:17" ht="14.25" customHeight="1">
      <c r="A245" s="44"/>
      <c r="B245" s="11"/>
      <c r="C245" s="29"/>
      <c r="D245" s="30"/>
      <c r="E245" s="29"/>
      <c r="F245" s="11"/>
      <c r="G245" s="63"/>
      <c r="H245" s="29"/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1:17" s="57" customFormat="1" ht="15">
      <c r="A246" s="36">
        <v>56</v>
      </c>
      <c r="B246" s="62" t="s">
        <v>80</v>
      </c>
      <c r="C246" s="56"/>
      <c r="D246" s="54"/>
      <c r="E246" s="56"/>
      <c r="F246" s="61"/>
      <c r="G246" s="55"/>
      <c r="H246" s="56"/>
      <c r="I246" s="56"/>
      <c r="J246" s="56"/>
      <c r="K246" s="56"/>
      <c r="L246" s="56"/>
      <c r="M246" s="56"/>
      <c r="N246" s="56"/>
      <c r="O246" s="56"/>
      <c r="P246" s="56"/>
      <c r="Q246" s="56"/>
    </row>
    <row r="247" spans="1:7" ht="12.75">
      <c r="A247" s="44">
        <v>562</v>
      </c>
      <c r="B247" s="11" t="s">
        <v>81</v>
      </c>
      <c r="C247" s="29"/>
      <c r="D247" s="30"/>
      <c r="E247" s="29"/>
      <c r="F247" s="11"/>
      <c r="G247" s="63"/>
    </row>
    <row r="248" spans="1:7" ht="12.75">
      <c r="A248" s="44"/>
      <c r="B248" s="11" t="s">
        <v>238</v>
      </c>
      <c r="C248" s="29" t="s">
        <v>121</v>
      </c>
      <c r="D248" s="30">
        <v>22.6</v>
      </c>
      <c r="E248" s="30"/>
      <c r="F248" s="26"/>
      <c r="G248" s="63"/>
    </row>
    <row r="249" spans="1:7" ht="12.75">
      <c r="A249" s="44"/>
      <c r="B249" s="11" t="s">
        <v>239</v>
      </c>
      <c r="C249" s="29" t="s">
        <v>121</v>
      </c>
      <c r="D249" s="30">
        <v>133.2</v>
      </c>
      <c r="E249" s="58"/>
      <c r="F249" s="26"/>
      <c r="G249" s="63"/>
    </row>
    <row r="250" spans="1:7" ht="12.75">
      <c r="A250" s="44"/>
      <c r="B250" s="11"/>
      <c r="C250" s="29"/>
      <c r="D250" s="30"/>
      <c r="E250" s="58"/>
      <c r="F250" s="26"/>
      <c r="G250" s="63"/>
    </row>
    <row r="251" spans="1:7" ht="12.75">
      <c r="A251" s="44">
        <v>564</v>
      </c>
      <c r="B251" s="11" t="s">
        <v>240</v>
      </c>
      <c r="C251" s="29"/>
      <c r="D251" s="30"/>
      <c r="E251" s="58"/>
      <c r="F251" s="26"/>
      <c r="G251" s="63"/>
    </row>
    <row r="252" spans="1:7" ht="12.75">
      <c r="A252" s="44"/>
      <c r="B252" s="11" t="s">
        <v>241</v>
      </c>
      <c r="C252" s="29" t="s">
        <v>121</v>
      </c>
      <c r="D252" s="30">
        <v>3</v>
      </c>
      <c r="E252" s="30"/>
      <c r="F252" s="26"/>
      <c r="G252" s="63"/>
    </row>
    <row r="253" spans="1:7" ht="12.75">
      <c r="A253" s="44"/>
      <c r="B253" s="11"/>
      <c r="C253" s="29"/>
      <c r="D253" s="30"/>
      <c r="E253" s="29"/>
      <c r="F253" s="26"/>
      <c r="G253" s="63"/>
    </row>
    <row r="254" spans="1:7" ht="12.75">
      <c r="A254" s="44">
        <v>565</v>
      </c>
      <c r="B254" s="11" t="s">
        <v>242</v>
      </c>
      <c r="C254" s="29"/>
      <c r="D254" s="30"/>
      <c r="E254" s="29"/>
      <c r="F254" s="26"/>
      <c r="G254" s="63"/>
    </row>
    <row r="255" spans="1:7" s="29" customFormat="1" ht="12.75">
      <c r="A255" s="44"/>
      <c r="B255" s="11"/>
      <c r="D255" s="30"/>
      <c r="E255" s="30"/>
      <c r="F255" s="26"/>
      <c r="G255" s="63"/>
    </row>
    <row r="256" spans="1:7" s="29" customFormat="1" ht="12.75">
      <c r="A256" s="44">
        <v>566</v>
      </c>
      <c r="B256" s="11" t="s">
        <v>243</v>
      </c>
      <c r="D256" s="30"/>
      <c r="E256" s="30"/>
      <c r="F256" s="26"/>
      <c r="G256" s="63"/>
    </row>
    <row r="257" spans="1:7" ht="12.75">
      <c r="A257" s="44"/>
      <c r="B257" s="11"/>
      <c r="C257" s="29"/>
      <c r="D257" s="30"/>
      <c r="E257" s="30"/>
      <c r="F257" s="26"/>
      <c r="G257" s="63"/>
    </row>
    <row r="258" spans="1:17" ht="12.75">
      <c r="A258" s="44">
        <v>567</v>
      </c>
      <c r="B258" s="11" t="s">
        <v>83</v>
      </c>
      <c r="C258" s="29"/>
      <c r="D258" s="30"/>
      <c r="E258" s="30"/>
      <c r="F258" s="76"/>
      <c r="G258" s="63"/>
      <c r="H258" s="29"/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1:17" s="32" customFormat="1" ht="13.5">
      <c r="A259" s="42"/>
      <c r="B259" s="16" t="s">
        <v>244</v>
      </c>
      <c r="C259" s="32" t="s">
        <v>121</v>
      </c>
      <c r="D259" s="33">
        <v>133.2</v>
      </c>
      <c r="E259" s="70"/>
      <c r="F259" s="35"/>
      <c r="G259" s="63"/>
      <c r="H259" s="29"/>
      <c r="I259" s="29"/>
      <c r="J259" s="29"/>
      <c r="K259" s="29"/>
      <c r="L259" s="29"/>
      <c r="M259" s="29"/>
      <c r="N259" s="29"/>
      <c r="O259" s="29"/>
      <c r="P259" s="29"/>
      <c r="Q259" s="29"/>
    </row>
    <row r="260" spans="1:21" ht="12.75">
      <c r="A260" s="44"/>
      <c r="B260" s="11" t="s">
        <v>17</v>
      </c>
      <c r="C260" s="29"/>
      <c r="D260" s="30"/>
      <c r="E260" s="29"/>
      <c r="F260" s="26"/>
      <c r="G260" s="63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</row>
    <row r="261" spans="1:21" ht="13.5">
      <c r="A261" s="44"/>
      <c r="B261" s="11"/>
      <c r="C261" s="29"/>
      <c r="D261" s="30"/>
      <c r="E261" s="29"/>
      <c r="F261" s="26"/>
      <c r="G261" s="63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</row>
    <row r="262" spans="1:8" s="57" customFormat="1" ht="15.75">
      <c r="A262" s="91">
        <v>7</v>
      </c>
      <c r="B262" s="78" t="s">
        <v>84</v>
      </c>
      <c r="C262" s="78"/>
      <c r="D262" s="88"/>
      <c r="E262" s="78"/>
      <c r="F262" s="23"/>
      <c r="G262" s="96"/>
      <c r="H262" s="97"/>
    </row>
    <row r="263" spans="1:7" ht="12.75">
      <c r="A263" s="44"/>
      <c r="B263" s="98"/>
      <c r="C263" s="29"/>
      <c r="D263" s="30"/>
      <c r="E263" s="29"/>
      <c r="F263" s="11"/>
      <c r="G263" s="63"/>
    </row>
    <row r="264" spans="1:7" s="57" customFormat="1" ht="15">
      <c r="A264" s="36">
        <v>71</v>
      </c>
      <c r="B264" s="28" t="s">
        <v>85</v>
      </c>
      <c r="C264" s="56"/>
      <c r="D264" s="54"/>
      <c r="E264" s="56"/>
      <c r="F264" s="61"/>
      <c r="G264" s="55"/>
    </row>
    <row r="265" spans="1:7" s="29" customFormat="1" ht="12.75">
      <c r="A265" s="44">
        <v>711</v>
      </c>
      <c r="B265" s="11" t="s">
        <v>86</v>
      </c>
      <c r="D265" s="30"/>
      <c r="E265" s="30"/>
      <c r="F265" s="71"/>
      <c r="G265" s="63"/>
    </row>
    <row r="266" spans="1:7" s="29" customFormat="1" ht="12.75">
      <c r="A266" s="44"/>
      <c r="B266" s="11" t="s">
        <v>86</v>
      </c>
      <c r="C266" s="29" t="s">
        <v>118</v>
      </c>
      <c r="D266" s="30">
        <v>1</v>
      </c>
      <c r="E266" s="25"/>
      <c r="F266" s="71"/>
      <c r="G266" s="63"/>
    </row>
    <row r="267" spans="1:7" s="29" customFormat="1" ht="12.75">
      <c r="A267" s="44"/>
      <c r="B267" s="11"/>
      <c r="D267" s="30"/>
      <c r="E267" s="30"/>
      <c r="F267" s="71"/>
      <c r="G267" s="63"/>
    </row>
    <row r="268" spans="1:7" s="29" customFormat="1" ht="12.75">
      <c r="A268" s="44">
        <v>712</v>
      </c>
      <c r="B268" s="11" t="s">
        <v>87</v>
      </c>
      <c r="D268" s="30"/>
      <c r="E268" s="30"/>
      <c r="F268" s="71"/>
      <c r="G268" s="63"/>
    </row>
    <row r="269" spans="1:7" s="29" customFormat="1" ht="12.75">
      <c r="A269" s="44"/>
      <c r="B269" s="11" t="s">
        <v>245</v>
      </c>
      <c r="C269" s="29" t="s">
        <v>118</v>
      </c>
      <c r="D269" s="30">
        <v>1</v>
      </c>
      <c r="E269" s="25"/>
      <c r="F269" s="71"/>
      <c r="G269" s="63"/>
    </row>
    <row r="270" spans="1:7" s="29" customFormat="1" ht="12.75">
      <c r="A270" s="44"/>
      <c r="B270" s="11" t="s">
        <v>246</v>
      </c>
      <c r="C270" s="29" t="s">
        <v>118</v>
      </c>
      <c r="D270" s="30">
        <v>1</v>
      </c>
      <c r="E270" s="25"/>
      <c r="F270" s="71"/>
      <c r="G270" s="63"/>
    </row>
    <row r="271" spans="1:7" s="29" customFormat="1" ht="12.75">
      <c r="A271" s="44"/>
      <c r="B271" s="11"/>
      <c r="D271" s="30"/>
      <c r="E271" s="30"/>
      <c r="F271" s="71"/>
      <c r="G271" s="63"/>
    </row>
    <row r="272" spans="1:7" s="29" customFormat="1" ht="12.75">
      <c r="A272" s="44">
        <v>713</v>
      </c>
      <c r="B272" s="11" t="s">
        <v>247</v>
      </c>
      <c r="D272" s="30"/>
      <c r="E272" s="30"/>
      <c r="F272" s="71"/>
      <c r="G272" s="63"/>
    </row>
    <row r="273" spans="1:7" s="29" customFormat="1" ht="12.75">
      <c r="A273" s="44"/>
      <c r="B273" s="11"/>
      <c r="D273" s="30"/>
      <c r="E273" s="30"/>
      <c r="F273" s="71"/>
      <c r="G273" s="63"/>
    </row>
    <row r="274" spans="1:7" s="29" customFormat="1" ht="12.75">
      <c r="A274" s="44" t="s">
        <v>248</v>
      </c>
      <c r="B274" s="11" t="s">
        <v>249</v>
      </c>
      <c r="D274" s="30"/>
      <c r="E274" s="30"/>
      <c r="F274" s="71"/>
      <c r="G274" s="63"/>
    </row>
    <row r="275" spans="1:7" s="29" customFormat="1" ht="12.75">
      <c r="A275" s="44"/>
      <c r="B275" s="11"/>
      <c r="D275" s="30"/>
      <c r="E275" s="30"/>
      <c r="F275" s="71"/>
      <c r="G275" s="63"/>
    </row>
    <row r="276" spans="1:7" s="29" customFormat="1" ht="12.75">
      <c r="A276" s="44">
        <v>714</v>
      </c>
      <c r="B276" s="11" t="s">
        <v>250</v>
      </c>
      <c r="D276" s="30"/>
      <c r="E276" s="30"/>
      <c r="F276" s="71"/>
      <c r="G276" s="63"/>
    </row>
    <row r="277" spans="1:7" s="29" customFormat="1" ht="13.5">
      <c r="A277" s="42"/>
      <c r="B277" s="16" t="s">
        <v>251</v>
      </c>
      <c r="C277" s="32" t="s">
        <v>123</v>
      </c>
      <c r="D277" s="33">
        <v>1</v>
      </c>
      <c r="E277" s="33"/>
      <c r="F277" s="99"/>
      <c r="G277" s="63"/>
    </row>
    <row r="278" spans="1:7" ht="12.75">
      <c r="A278" s="44"/>
      <c r="B278" s="11" t="s">
        <v>17</v>
      </c>
      <c r="C278" s="29"/>
      <c r="D278" s="30"/>
      <c r="E278" s="29"/>
      <c r="F278" s="71"/>
      <c r="G278" s="63"/>
    </row>
    <row r="279" spans="1:7" ht="12.75">
      <c r="A279" s="44"/>
      <c r="B279" s="11"/>
      <c r="C279" s="29"/>
      <c r="D279" s="30"/>
      <c r="E279" s="29"/>
      <c r="F279" s="71"/>
      <c r="G279" s="63"/>
    </row>
    <row r="280" spans="1:7" s="57" customFormat="1" ht="15">
      <c r="A280" s="36">
        <v>72</v>
      </c>
      <c r="B280" s="28" t="s">
        <v>89</v>
      </c>
      <c r="C280" s="56"/>
      <c r="D280" s="54"/>
      <c r="E280" s="56"/>
      <c r="F280" s="61"/>
      <c r="G280" s="55"/>
    </row>
    <row r="281" spans="1:7" s="29" customFormat="1" ht="12.75">
      <c r="A281" s="44">
        <v>721</v>
      </c>
      <c r="B281" s="11" t="s">
        <v>90</v>
      </c>
      <c r="D281" s="30"/>
      <c r="E281" s="30"/>
      <c r="F281" s="71"/>
      <c r="G281" s="63"/>
    </row>
    <row r="282" spans="1:7" s="29" customFormat="1" ht="12.75">
      <c r="A282" s="44"/>
      <c r="B282" s="11" t="s">
        <v>90</v>
      </c>
      <c r="C282" s="29" t="s">
        <v>118</v>
      </c>
      <c r="D282" s="30">
        <v>1</v>
      </c>
      <c r="E282" s="30"/>
      <c r="F282" s="71"/>
      <c r="G282" s="63"/>
    </row>
    <row r="283" spans="1:7" s="29" customFormat="1" ht="12.75">
      <c r="A283" s="44"/>
      <c r="B283" s="11"/>
      <c r="D283" s="30"/>
      <c r="E283" s="30"/>
      <c r="F283" s="71"/>
      <c r="G283" s="63"/>
    </row>
    <row r="284" spans="1:7" s="29" customFormat="1" ht="12.75">
      <c r="A284" s="44">
        <v>723</v>
      </c>
      <c r="B284" s="11" t="s">
        <v>252</v>
      </c>
      <c r="D284" s="30"/>
      <c r="E284" s="30"/>
      <c r="F284" s="71"/>
      <c r="G284" s="63"/>
    </row>
    <row r="285" spans="1:7" s="29" customFormat="1" ht="12.75">
      <c r="A285" s="44"/>
      <c r="B285" s="11"/>
      <c r="D285" s="30"/>
      <c r="E285" s="30"/>
      <c r="F285" s="71"/>
      <c r="G285" s="63"/>
    </row>
    <row r="286" spans="1:7" s="29" customFormat="1" ht="12.75">
      <c r="A286" s="44">
        <v>724</v>
      </c>
      <c r="B286" s="11" t="s">
        <v>253</v>
      </c>
      <c r="D286" s="30"/>
      <c r="E286" s="30"/>
      <c r="F286" s="71"/>
      <c r="G286" s="63"/>
    </row>
    <row r="287" spans="1:7" s="29" customFormat="1" ht="12.75">
      <c r="A287" s="44"/>
      <c r="B287" s="11"/>
      <c r="D287" s="30"/>
      <c r="E287" s="30"/>
      <c r="F287" s="71"/>
      <c r="G287" s="63"/>
    </row>
    <row r="288" spans="1:7" s="29" customFormat="1" ht="12.75">
      <c r="A288" s="44">
        <v>725</v>
      </c>
      <c r="B288" s="11" t="s">
        <v>254</v>
      </c>
      <c r="D288" s="30"/>
      <c r="E288" s="30"/>
      <c r="F288" s="71"/>
      <c r="G288" s="63"/>
    </row>
    <row r="289" spans="1:7" s="29" customFormat="1" ht="12.75">
      <c r="A289" s="44"/>
      <c r="B289" s="11"/>
      <c r="D289" s="30"/>
      <c r="E289" s="25"/>
      <c r="F289" s="71"/>
      <c r="G289" s="63"/>
    </row>
    <row r="290" spans="1:7" s="29" customFormat="1" ht="13.5">
      <c r="A290" s="42">
        <v>726</v>
      </c>
      <c r="B290" s="16" t="s">
        <v>255</v>
      </c>
      <c r="C290" s="32"/>
      <c r="D290" s="33"/>
      <c r="E290" s="34"/>
      <c r="F290" s="100"/>
      <c r="G290" s="63"/>
    </row>
    <row r="291" spans="1:7" ht="12.75">
      <c r="A291" s="44"/>
      <c r="B291" s="11" t="s">
        <v>17</v>
      </c>
      <c r="C291" s="29"/>
      <c r="D291" s="30"/>
      <c r="E291" s="29"/>
      <c r="F291" s="71"/>
      <c r="G291" s="63"/>
    </row>
    <row r="292" spans="1:7" ht="12.75">
      <c r="A292" s="44"/>
      <c r="B292" s="11"/>
      <c r="C292" s="29"/>
      <c r="D292" s="30"/>
      <c r="E292" s="29"/>
      <c r="F292" s="71"/>
      <c r="G292" s="63"/>
    </row>
    <row r="293" spans="1:7" s="57" customFormat="1" ht="15">
      <c r="A293" s="36">
        <v>73</v>
      </c>
      <c r="B293" s="28" t="s">
        <v>256</v>
      </c>
      <c r="C293" s="56"/>
      <c r="D293" s="54"/>
      <c r="E293" s="56"/>
      <c r="F293" s="61"/>
      <c r="G293" s="55"/>
    </row>
    <row r="294" spans="1:7" s="29" customFormat="1" ht="12.75">
      <c r="A294" s="44">
        <v>733</v>
      </c>
      <c r="B294" s="11" t="s">
        <v>257</v>
      </c>
      <c r="D294" s="30"/>
      <c r="E294" s="30"/>
      <c r="F294" s="71"/>
      <c r="G294" s="63"/>
    </row>
    <row r="295" spans="1:7" s="29" customFormat="1" ht="13.5">
      <c r="A295" s="42"/>
      <c r="B295" s="16" t="s">
        <v>258</v>
      </c>
      <c r="C295" s="32" t="s">
        <v>123</v>
      </c>
      <c r="D295" s="33"/>
      <c r="E295" s="33"/>
      <c r="F295" s="100"/>
      <c r="G295" s="63"/>
    </row>
    <row r="296" spans="1:7" ht="12.75">
      <c r="A296" s="44"/>
      <c r="B296" s="11" t="s">
        <v>17</v>
      </c>
      <c r="C296" s="29"/>
      <c r="D296" s="30"/>
      <c r="E296" s="29"/>
      <c r="F296" s="71"/>
      <c r="G296" s="63"/>
    </row>
    <row r="297" spans="1:7" ht="12.75">
      <c r="A297" s="44"/>
      <c r="B297" s="11"/>
      <c r="C297" s="29"/>
      <c r="D297" s="30"/>
      <c r="E297" s="29"/>
      <c r="F297" s="71"/>
      <c r="G297" s="63"/>
    </row>
    <row r="298" spans="1:7" s="57" customFormat="1" ht="15">
      <c r="A298" s="36">
        <v>74</v>
      </c>
      <c r="B298" s="28" t="s">
        <v>259</v>
      </c>
      <c r="C298" s="56"/>
      <c r="D298" s="54"/>
      <c r="E298" s="56"/>
      <c r="F298" s="61"/>
      <c r="G298" s="55"/>
    </row>
    <row r="299" spans="1:7" s="29" customFormat="1" ht="12.75">
      <c r="A299" s="44">
        <v>741</v>
      </c>
      <c r="B299" s="11" t="s">
        <v>260</v>
      </c>
      <c r="D299" s="30"/>
      <c r="E299" s="30"/>
      <c r="F299" s="71"/>
      <c r="G299" s="63"/>
    </row>
    <row r="300" spans="1:7" s="29" customFormat="1" ht="12.75">
      <c r="A300" s="44"/>
      <c r="B300" s="11"/>
      <c r="D300" s="30"/>
      <c r="E300" s="30"/>
      <c r="F300" s="71"/>
      <c r="G300" s="63"/>
    </row>
    <row r="301" spans="1:7" s="29" customFormat="1" ht="12.75">
      <c r="A301" s="44">
        <v>743</v>
      </c>
      <c r="B301" s="11" t="s">
        <v>261</v>
      </c>
      <c r="D301" s="30"/>
      <c r="E301" s="30"/>
      <c r="F301" s="71"/>
      <c r="G301" s="63"/>
    </row>
    <row r="302" spans="1:7" s="29" customFormat="1" ht="12.75">
      <c r="A302" s="44"/>
      <c r="B302" s="11"/>
      <c r="D302" s="30"/>
      <c r="E302" s="30"/>
      <c r="F302" s="71"/>
      <c r="G302" s="63"/>
    </row>
    <row r="303" spans="1:7" s="29" customFormat="1" ht="12.75">
      <c r="A303" s="44">
        <v>744</v>
      </c>
      <c r="B303" s="11" t="s">
        <v>262</v>
      </c>
      <c r="D303" s="30"/>
      <c r="E303" s="30"/>
      <c r="F303" s="71"/>
      <c r="G303" s="63"/>
    </row>
    <row r="304" spans="1:7" s="29" customFormat="1" ht="12.75">
      <c r="A304" s="44"/>
      <c r="B304" s="11"/>
      <c r="D304" s="30"/>
      <c r="E304" s="30"/>
      <c r="F304" s="71"/>
      <c r="G304" s="63"/>
    </row>
    <row r="305" spans="1:7" s="29" customFormat="1" ht="13.5">
      <c r="A305" s="42">
        <v>746</v>
      </c>
      <c r="B305" s="16" t="s">
        <v>263</v>
      </c>
      <c r="C305" s="32"/>
      <c r="D305" s="33"/>
      <c r="E305" s="33"/>
      <c r="F305" s="100"/>
      <c r="G305" s="63"/>
    </row>
    <row r="306" spans="1:7" ht="12.75">
      <c r="A306" s="44"/>
      <c r="B306" s="11" t="s">
        <v>17</v>
      </c>
      <c r="C306" s="29"/>
      <c r="D306" s="30"/>
      <c r="E306" s="29"/>
      <c r="F306" s="71"/>
      <c r="G306" s="63"/>
    </row>
    <row r="307" spans="1:7" ht="12.75">
      <c r="A307" s="44"/>
      <c r="B307" s="11"/>
      <c r="C307" s="29"/>
      <c r="D307" s="30"/>
      <c r="E307" s="29"/>
      <c r="F307" s="71"/>
      <c r="G307" s="63"/>
    </row>
    <row r="308" spans="1:7" s="57" customFormat="1" ht="15">
      <c r="A308" s="36">
        <v>75</v>
      </c>
      <c r="B308" s="28" t="s">
        <v>264</v>
      </c>
      <c r="C308" s="56"/>
      <c r="D308" s="54"/>
      <c r="E308" s="56"/>
      <c r="F308" s="61"/>
      <c r="G308" s="55"/>
    </row>
    <row r="309" spans="1:7" s="29" customFormat="1" ht="12.75">
      <c r="A309" s="44">
        <v>751</v>
      </c>
      <c r="B309" s="11" t="s">
        <v>265</v>
      </c>
      <c r="D309" s="30"/>
      <c r="E309" s="30"/>
      <c r="F309" s="71"/>
      <c r="G309" s="63"/>
    </row>
    <row r="310" spans="1:7" ht="12.75">
      <c r="A310" s="44"/>
      <c r="B310" s="11"/>
      <c r="C310" s="29"/>
      <c r="D310" s="30"/>
      <c r="E310" s="29"/>
      <c r="F310" s="71"/>
      <c r="G310" s="63"/>
    </row>
    <row r="311" spans="1:7" ht="12.75">
      <c r="A311" s="44">
        <v>752</v>
      </c>
      <c r="B311" s="11" t="s">
        <v>266</v>
      </c>
      <c r="C311" s="29"/>
      <c r="D311" s="30"/>
      <c r="E311" s="29"/>
      <c r="F311" s="71"/>
      <c r="G311" s="63"/>
    </row>
    <row r="312" spans="1:7" ht="12.75">
      <c r="A312" s="44"/>
      <c r="B312" s="11"/>
      <c r="C312" s="29"/>
      <c r="D312" s="30"/>
      <c r="E312" s="29"/>
      <c r="F312" s="71"/>
      <c r="G312" s="63"/>
    </row>
    <row r="313" spans="1:7" ht="13.5">
      <c r="A313" s="42">
        <v>754</v>
      </c>
      <c r="B313" s="16" t="s">
        <v>267</v>
      </c>
      <c r="C313" s="32"/>
      <c r="D313" s="33"/>
      <c r="E313" s="32"/>
      <c r="F313" s="100"/>
      <c r="G313" s="63"/>
    </row>
    <row r="314" spans="1:7" ht="12.75">
      <c r="A314" s="44"/>
      <c r="B314" s="11" t="s">
        <v>17</v>
      </c>
      <c r="C314" s="29"/>
      <c r="D314" s="30"/>
      <c r="E314" s="29"/>
      <c r="F314" s="71"/>
      <c r="G314" s="63"/>
    </row>
    <row r="315" spans="1:7" ht="13.5">
      <c r="A315" s="44"/>
      <c r="B315" s="11"/>
      <c r="C315" s="29"/>
      <c r="D315" s="30"/>
      <c r="E315" s="29"/>
      <c r="F315" s="71"/>
      <c r="G315" s="63"/>
    </row>
    <row r="316" spans="1:7" s="57" customFormat="1" ht="15.75">
      <c r="A316" s="91">
        <v>8</v>
      </c>
      <c r="B316" s="101" t="s">
        <v>91</v>
      </c>
      <c r="C316" s="78"/>
      <c r="D316" s="88"/>
      <c r="E316" s="78"/>
      <c r="F316" s="23"/>
      <c r="G316" s="55"/>
    </row>
    <row r="317" spans="1:7" ht="12.75">
      <c r="A317" s="44"/>
      <c r="B317" s="102"/>
      <c r="C317" s="29"/>
      <c r="D317" s="30"/>
      <c r="E317" s="29"/>
      <c r="F317" s="11"/>
      <c r="G317" s="63"/>
    </row>
    <row r="318" spans="1:17" ht="12.75">
      <c r="A318" s="44">
        <v>81</v>
      </c>
      <c r="B318" s="102" t="s">
        <v>92</v>
      </c>
      <c r="C318" s="103"/>
      <c r="D318" s="30"/>
      <c r="E318" s="29"/>
      <c r="F318" s="11"/>
      <c r="G318" s="63"/>
      <c r="H318" s="29"/>
      <c r="I318" s="29"/>
      <c r="J318" s="29"/>
      <c r="K318" s="29"/>
      <c r="L318" s="29"/>
      <c r="M318" s="29"/>
      <c r="N318" s="29"/>
      <c r="O318" s="29"/>
      <c r="P318" s="29"/>
      <c r="Q318" s="29"/>
    </row>
    <row r="319" spans="1:17" ht="12.75">
      <c r="A319" s="44">
        <v>811</v>
      </c>
      <c r="B319" s="76" t="s">
        <v>93</v>
      </c>
      <c r="C319" s="29" t="s">
        <v>268</v>
      </c>
      <c r="D319" s="30">
        <v>12</v>
      </c>
      <c r="E319" s="29"/>
      <c r="F319" s="76"/>
      <c r="G319" s="63"/>
      <c r="H319" s="29"/>
      <c r="I319" s="29"/>
      <c r="J319" s="29"/>
      <c r="K319" s="29"/>
      <c r="L319" s="29"/>
      <c r="M319" s="29"/>
      <c r="N319" s="29"/>
      <c r="O319" s="29"/>
      <c r="P319" s="29"/>
      <c r="Q319" s="29"/>
    </row>
    <row r="320" spans="1:17" ht="13.5">
      <c r="A320" s="42">
        <v>818</v>
      </c>
      <c r="B320" s="77" t="s">
        <v>94</v>
      </c>
      <c r="C320" s="32" t="s">
        <v>118</v>
      </c>
      <c r="D320" s="33">
        <v>1</v>
      </c>
      <c r="E320" s="34"/>
      <c r="F320" s="35"/>
      <c r="G320" s="63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ht="12.75">
      <c r="A321" s="44"/>
      <c r="B321" s="76" t="s">
        <v>17</v>
      </c>
      <c r="C321" s="29"/>
      <c r="D321" s="30"/>
      <c r="E321" s="29"/>
      <c r="F321" s="26"/>
      <c r="G321" s="63"/>
      <c r="H321" s="29"/>
      <c r="I321" s="29"/>
      <c r="J321" s="29"/>
      <c r="K321" s="29"/>
      <c r="L321" s="29"/>
      <c r="M321" s="29"/>
      <c r="N321" s="29"/>
      <c r="O321" s="29"/>
      <c r="P321" s="29"/>
      <c r="Q321" s="29"/>
    </row>
    <row r="322" spans="1:17" ht="12.75">
      <c r="A322" s="44"/>
      <c r="B322" s="76"/>
      <c r="C322" s="29"/>
      <c r="D322" s="30"/>
      <c r="E322" s="29"/>
      <c r="F322" s="26"/>
      <c r="G322" s="63"/>
      <c r="H322" s="29"/>
      <c r="I322" s="29"/>
      <c r="J322" s="29"/>
      <c r="K322" s="29"/>
      <c r="L322" s="29"/>
      <c r="M322" s="29"/>
      <c r="N322" s="29"/>
      <c r="O322" s="29"/>
      <c r="P322" s="29"/>
      <c r="Q322" s="29"/>
    </row>
    <row r="323" spans="1:17" ht="12.75">
      <c r="A323" s="44">
        <v>82</v>
      </c>
      <c r="B323" s="98" t="s">
        <v>269</v>
      </c>
      <c r="C323" s="29"/>
      <c r="D323" s="30"/>
      <c r="E323" s="29"/>
      <c r="F323" s="11"/>
      <c r="G323" s="63"/>
      <c r="H323" s="29"/>
      <c r="I323" s="29"/>
      <c r="J323" s="29"/>
      <c r="K323" s="29"/>
      <c r="L323" s="29"/>
      <c r="M323" s="29"/>
      <c r="N323" s="29"/>
      <c r="O323" s="29"/>
      <c r="P323" s="29"/>
      <c r="Q323" s="29"/>
    </row>
    <row r="324" spans="1:17" s="32" customFormat="1" ht="13.5">
      <c r="A324" s="42">
        <v>821</v>
      </c>
      <c r="B324" s="16" t="s">
        <v>270</v>
      </c>
      <c r="C324" s="32" t="s">
        <v>118</v>
      </c>
      <c r="D324" s="33">
        <v>1</v>
      </c>
      <c r="F324" s="16"/>
      <c r="G324" s="63"/>
      <c r="H324" s="29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1:17" ht="12.75">
      <c r="A325" s="44"/>
      <c r="B325" s="11" t="s">
        <v>17</v>
      </c>
      <c r="C325" s="29"/>
      <c r="D325" s="30"/>
      <c r="E325" s="29"/>
      <c r="F325" s="11"/>
      <c r="G325" s="63"/>
      <c r="H325" s="29"/>
      <c r="I325" s="29"/>
      <c r="J325" s="29"/>
      <c r="K325" s="29"/>
      <c r="L325" s="29"/>
      <c r="M325" s="29"/>
      <c r="N325" s="29"/>
      <c r="O325" s="29"/>
      <c r="P325" s="29"/>
      <c r="Q325" s="29"/>
    </row>
    <row r="326" spans="1:17" ht="12.75">
      <c r="A326" s="44"/>
      <c r="B326" s="76"/>
      <c r="C326" s="29"/>
      <c r="D326" s="30"/>
      <c r="E326" s="29"/>
      <c r="F326" s="26"/>
      <c r="G326" s="63"/>
      <c r="H326" s="29"/>
      <c r="I326" s="29"/>
      <c r="J326" s="29"/>
      <c r="K326" s="29"/>
      <c r="L326" s="29"/>
      <c r="M326" s="29"/>
      <c r="N326" s="29"/>
      <c r="O326" s="29"/>
      <c r="P326" s="29"/>
      <c r="Q326" s="29"/>
    </row>
    <row r="327" spans="1:17" ht="12.75">
      <c r="A327" s="44">
        <v>83</v>
      </c>
      <c r="B327" s="98" t="s">
        <v>96</v>
      </c>
      <c r="C327" s="29"/>
      <c r="D327" s="30"/>
      <c r="E327" s="29"/>
      <c r="F327" s="11"/>
      <c r="G327" s="63"/>
      <c r="H327" s="29"/>
      <c r="I327" s="29"/>
      <c r="J327" s="29"/>
      <c r="K327" s="29"/>
      <c r="L327" s="29"/>
      <c r="M327" s="29"/>
      <c r="N327" s="29"/>
      <c r="O327" s="29"/>
      <c r="P327" s="29"/>
      <c r="Q327" s="29"/>
    </row>
    <row r="328" spans="1:7" s="29" customFormat="1" ht="13.5">
      <c r="A328" s="42">
        <v>832</v>
      </c>
      <c r="B328" s="16" t="s">
        <v>97</v>
      </c>
      <c r="C328" s="32" t="s">
        <v>271</v>
      </c>
      <c r="D328" s="33">
        <v>10</v>
      </c>
      <c r="E328" s="32"/>
      <c r="F328" s="104"/>
      <c r="G328" s="63"/>
    </row>
    <row r="329" spans="1:17" ht="12.75">
      <c r="A329" s="44"/>
      <c r="B329" s="11" t="s">
        <v>17</v>
      </c>
      <c r="C329" s="29"/>
      <c r="D329" s="30"/>
      <c r="E329" s="29"/>
      <c r="F329" s="26"/>
      <c r="G329" s="63"/>
      <c r="H329" s="29"/>
      <c r="I329" s="29"/>
      <c r="J329" s="29"/>
      <c r="K329" s="29"/>
      <c r="L329" s="29"/>
      <c r="M329" s="29"/>
      <c r="N329" s="29"/>
      <c r="O329" s="29"/>
      <c r="P329" s="29"/>
      <c r="Q329" s="29"/>
    </row>
    <row r="330" spans="1:17" ht="12.75">
      <c r="A330" s="44"/>
      <c r="B330" s="76"/>
      <c r="C330" s="29"/>
      <c r="D330" s="30"/>
      <c r="E330" s="29"/>
      <c r="F330" s="26"/>
      <c r="G330" s="63"/>
      <c r="H330" s="29"/>
      <c r="I330" s="29"/>
      <c r="J330" s="29"/>
      <c r="K330" s="29"/>
      <c r="L330" s="29"/>
      <c r="M330" s="29"/>
      <c r="N330" s="29"/>
      <c r="O330" s="29"/>
      <c r="P330" s="29"/>
      <c r="Q330" s="29"/>
    </row>
    <row r="331" spans="1:17" ht="12.75">
      <c r="A331" s="44">
        <v>87</v>
      </c>
      <c r="B331" s="98" t="s">
        <v>98</v>
      </c>
      <c r="C331" s="29"/>
      <c r="D331" s="30"/>
      <c r="E331" s="29"/>
      <c r="F331" s="11"/>
      <c r="G331" s="63"/>
      <c r="H331" s="29"/>
      <c r="I331" s="29"/>
      <c r="J331" s="29"/>
      <c r="K331" s="29"/>
      <c r="L331" s="29"/>
      <c r="M331" s="29"/>
      <c r="N331" s="29"/>
      <c r="O331" s="29"/>
      <c r="P331" s="29"/>
      <c r="Q331" s="29"/>
    </row>
    <row r="332" spans="1:17" s="32" customFormat="1" ht="13.5">
      <c r="A332" s="42">
        <v>871</v>
      </c>
      <c r="B332" s="16" t="s">
        <v>99</v>
      </c>
      <c r="C332" s="32" t="s">
        <v>272</v>
      </c>
      <c r="D332" s="33">
        <v>1</v>
      </c>
      <c r="F332" s="16"/>
      <c r="G332" s="63"/>
      <c r="H332" s="29"/>
      <c r="I332" s="29"/>
      <c r="J332" s="29"/>
      <c r="K332" s="29"/>
      <c r="L332" s="29"/>
      <c r="M332" s="29"/>
      <c r="N332" s="29"/>
      <c r="O332" s="29"/>
      <c r="P332" s="29"/>
      <c r="Q332" s="29"/>
    </row>
    <row r="333" spans="1:17" ht="12.75">
      <c r="A333" s="44"/>
      <c r="B333" s="11" t="s">
        <v>17</v>
      </c>
      <c r="C333" s="29"/>
      <c r="D333" s="30"/>
      <c r="E333" s="29"/>
      <c r="F333" s="11"/>
      <c r="G333" s="63"/>
      <c r="H333" s="29"/>
      <c r="I333" s="29"/>
      <c r="J333" s="29"/>
      <c r="K333" s="29"/>
      <c r="L333" s="29"/>
      <c r="M333" s="29"/>
      <c r="N333" s="29"/>
      <c r="O333" s="29"/>
      <c r="P333" s="29"/>
      <c r="Q333" s="29"/>
    </row>
    <row r="334" spans="1:17" ht="13.5">
      <c r="A334" s="44"/>
      <c r="B334" s="11"/>
      <c r="C334" s="29"/>
      <c r="D334" s="30"/>
      <c r="E334" s="29"/>
      <c r="F334" s="11"/>
      <c r="G334" s="63"/>
      <c r="H334" s="29"/>
      <c r="I334" s="29"/>
      <c r="J334" s="29"/>
      <c r="K334" s="29"/>
      <c r="L334" s="29"/>
      <c r="M334" s="29"/>
      <c r="N334" s="29"/>
      <c r="O334" s="29"/>
      <c r="P334" s="29"/>
      <c r="Q334" s="29"/>
    </row>
    <row r="335" spans="1:17" ht="13.5">
      <c r="A335" s="105">
        <v>9</v>
      </c>
      <c r="B335" s="106" t="s">
        <v>100</v>
      </c>
      <c r="C335" s="106"/>
      <c r="D335" s="107"/>
      <c r="E335" s="106"/>
      <c r="F335" s="106"/>
      <c r="G335" s="63"/>
      <c r="H335" s="29"/>
      <c r="I335" s="29"/>
      <c r="J335" s="29"/>
      <c r="K335" s="29"/>
      <c r="L335" s="29"/>
      <c r="M335" s="29"/>
      <c r="N335" s="29"/>
      <c r="O335" s="29"/>
      <c r="P335" s="29"/>
      <c r="Q335" s="29"/>
    </row>
    <row r="336" spans="1:17" ht="12.75">
      <c r="A336" s="44"/>
      <c r="B336" s="11"/>
      <c r="C336" s="29"/>
      <c r="D336" s="30"/>
      <c r="E336" s="29"/>
      <c r="F336" s="11"/>
      <c r="G336" s="63"/>
      <c r="H336" s="29"/>
      <c r="I336" s="29"/>
      <c r="J336" s="29"/>
      <c r="K336" s="29"/>
      <c r="L336" s="29"/>
      <c r="M336" s="29"/>
      <c r="N336" s="29"/>
      <c r="O336" s="29"/>
      <c r="P336" s="29"/>
      <c r="Q336" s="29"/>
    </row>
    <row r="337" spans="1:17" ht="12.75">
      <c r="A337" s="44">
        <v>91</v>
      </c>
      <c r="B337" s="98" t="s">
        <v>101</v>
      </c>
      <c r="C337" s="29"/>
      <c r="D337" s="30"/>
      <c r="E337" s="29"/>
      <c r="F337" s="11"/>
      <c r="G337" s="63"/>
      <c r="H337" s="29"/>
      <c r="I337" s="29"/>
      <c r="J337" s="29"/>
      <c r="K337" s="29"/>
      <c r="L337" s="29"/>
      <c r="M337" s="29"/>
      <c r="N337" s="29"/>
      <c r="O337" s="29"/>
      <c r="P337" s="29"/>
      <c r="Q337" s="29"/>
    </row>
    <row r="338" spans="1:17" ht="12.75">
      <c r="A338" s="44">
        <v>911</v>
      </c>
      <c r="B338" s="11" t="s">
        <v>101</v>
      </c>
      <c r="C338" s="29" t="s">
        <v>272</v>
      </c>
      <c r="D338" s="30">
        <v>1</v>
      </c>
      <c r="E338" s="29"/>
      <c r="F338" s="11"/>
      <c r="G338" s="63"/>
      <c r="H338" s="29"/>
      <c r="I338" s="29"/>
      <c r="J338" s="29"/>
      <c r="K338" s="29"/>
      <c r="L338" s="29"/>
      <c r="M338" s="29"/>
      <c r="N338" s="29"/>
      <c r="O338" s="29"/>
      <c r="P338" s="29"/>
      <c r="Q338" s="29"/>
    </row>
    <row r="339" spans="1:7" s="29" customFormat="1" ht="13.5">
      <c r="A339" s="42">
        <v>917</v>
      </c>
      <c r="B339" s="16" t="s">
        <v>102</v>
      </c>
      <c r="C339" s="32" t="s">
        <v>272</v>
      </c>
      <c r="D339" s="33">
        <v>1</v>
      </c>
      <c r="E339" s="32"/>
      <c r="F339" s="16"/>
      <c r="G339" s="63"/>
    </row>
    <row r="340" spans="1:17" ht="12.75">
      <c r="A340" s="44"/>
      <c r="B340" s="11" t="s">
        <v>17</v>
      </c>
      <c r="C340" s="29"/>
      <c r="D340" s="30"/>
      <c r="E340" s="29"/>
      <c r="F340" s="11"/>
      <c r="G340" s="63"/>
      <c r="H340" s="29"/>
      <c r="I340" s="29"/>
      <c r="J340" s="29"/>
      <c r="K340" s="29"/>
      <c r="L340" s="29"/>
      <c r="M340" s="29"/>
      <c r="N340" s="29"/>
      <c r="O340" s="29"/>
      <c r="P340" s="29"/>
      <c r="Q340" s="29"/>
    </row>
    <row r="341" spans="1:17" ht="12.75">
      <c r="A341" s="44"/>
      <c r="B341" s="11"/>
      <c r="C341" s="29"/>
      <c r="D341" s="30"/>
      <c r="E341" s="29"/>
      <c r="F341" s="11"/>
      <c r="G341" s="63"/>
      <c r="H341" s="29"/>
      <c r="I341" s="29"/>
      <c r="J341" s="29"/>
      <c r="K341" s="29"/>
      <c r="L341" s="29"/>
      <c r="M341" s="29"/>
      <c r="N341" s="29"/>
      <c r="O341" s="29"/>
      <c r="P341" s="29"/>
      <c r="Q341" s="29"/>
    </row>
    <row r="342" spans="1:17" ht="12.75">
      <c r="A342" s="44">
        <v>92</v>
      </c>
      <c r="B342" s="98" t="s">
        <v>103</v>
      </c>
      <c r="C342" s="29"/>
      <c r="D342" s="30"/>
      <c r="E342" s="29"/>
      <c r="F342" s="11"/>
      <c r="G342" s="63"/>
      <c r="H342" s="29"/>
      <c r="I342" s="29"/>
      <c r="J342" s="29"/>
      <c r="K342" s="29"/>
      <c r="L342" s="29"/>
      <c r="M342" s="29"/>
      <c r="N342" s="29"/>
      <c r="O342" s="29"/>
      <c r="P342" s="29"/>
      <c r="Q342" s="29"/>
    </row>
    <row r="343" spans="1:17" ht="13.5">
      <c r="A343" s="42">
        <v>925</v>
      </c>
      <c r="B343" s="16" t="s">
        <v>273</v>
      </c>
      <c r="C343" s="32" t="s">
        <v>118</v>
      </c>
      <c r="D343" s="33">
        <v>1</v>
      </c>
      <c r="E343" s="32"/>
      <c r="F343" s="16"/>
      <c r="G343" s="63"/>
      <c r="H343" s="29"/>
      <c r="I343" s="29"/>
      <c r="J343" s="29"/>
      <c r="K343" s="29"/>
      <c r="L343" s="29"/>
      <c r="M343" s="29"/>
      <c r="N343" s="29"/>
      <c r="O343" s="29"/>
      <c r="P343" s="29"/>
      <c r="Q343" s="29"/>
    </row>
    <row r="344" spans="1:7" ht="12.75">
      <c r="A344" s="44"/>
      <c r="B344" s="11" t="s">
        <v>17</v>
      </c>
      <c r="C344" s="29"/>
      <c r="D344" s="30"/>
      <c r="E344" s="29"/>
      <c r="F344" s="11"/>
      <c r="G344" s="63"/>
    </row>
    <row r="345" spans="1:6" ht="12.75">
      <c r="A345" s="79"/>
      <c r="B345" s="11"/>
      <c r="C345" s="29"/>
      <c r="D345" s="30"/>
      <c r="E345" s="29"/>
      <c r="F345" s="11"/>
    </row>
    <row r="346" spans="1:6" ht="12.75">
      <c r="A346" s="79"/>
      <c r="B346" s="11"/>
      <c r="C346" s="29"/>
      <c r="D346" s="30"/>
      <c r="E346" s="29"/>
      <c r="F346" s="11"/>
    </row>
    <row r="347" spans="1:6" ht="12.75">
      <c r="A347" s="79"/>
      <c r="B347" s="11"/>
      <c r="C347" s="29"/>
      <c r="D347" s="30"/>
      <c r="E347" s="29"/>
      <c r="F347" s="11"/>
    </row>
    <row r="348" spans="1:6" ht="12.75">
      <c r="A348" s="79"/>
      <c r="B348" s="11"/>
      <c r="C348" s="11" t="s">
        <v>105</v>
      </c>
      <c r="D348" s="12"/>
      <c r="E348" s="26"/>
      <c r="F348" s="26">
        <f>F335+F316+F262+F225+F176+F144+F10+F104</f>
        <v>0</v>
      </c>
    </row>
    <row r="349" spans="1:6" ht="12.75">
      <c r="A349" s="79"/>
      <c r="B349" s="11"/>
      <c r="C349" s="25"/>
      <c r="D349" s="30"/>
      <c r="E349" s="25"/>
      <c r="F349" s="11"/>
    </row>
    <row r="350" spans="1:6" ht="12.75">
      <c r="A350" s="79"/>
      <c r="B350" s="11"/>
      <c r="C350" s="26" t="s">
        <v>106</v>
      </c>
      <c r="D350" s="30"/>
      <c r="E350" s="25"/>
      <c r="F350" s="26">
        <f>0.2*F348</f>
        <v>0</v>
      </c>
    </row>
    <row r="351" spans="1:6" ht="12.75">
      <c r="A351" s="11"/>
      <c r="B351" s="11"/>
      <c r="C351" s="26"/>
      <c r="D351" s="12" t="s">
        <v>107</v>
      </c>
      <c r="E351" s="26"/>
      <c r="F351" s="26">
        <f>SUM(F348+F350)</f>
        <v>0</v>
      </c>
    </row>
  </sheetData>
  <sheetProtection selectLockedCells="1" selectUnlockedCells="1"/>
  <mergeCells count="2"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Taimi Kaldaru</dc:creator>
  <cp:keywords/>
  <dc:description/>
  <cp:lastModifiedBy/>
  <cp:lastPrinted>2016-12-01T08:53:08Z</cp:lastPrinted>
  <dcterms:created xsi:type="dcterms:W3CDTF">1997-07-23T09:59:19Z</dcterms:created>
  <dcterms:modified xsi:type="dcterms:W3CDTF">2016-12-02T09:07:21Z</dcterms:modified>
  <cp:category/>
  <cp:version/>
  <cp:contentType/>
  <cp:contentStatus/>
  <cp:revision>1</cp:revision>
</cp:coreProperties>
</file>