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1075" windowHeight="100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45" i="1" l="1"/>
  <c r="F46" i="1"/>
  <c r="F43" i="1"/>
  <c r="F44" i="1"/>
  <c r="F47" i="1"/>
  <c r="E5" i="2" l="1"/>
  <c r="D5" i="2"/>
  <c r="C5" i="2"/>
  <c r="B5" i="2"/>
  <c r="E4" i="2"/>
  <c r="D4" i="2"/>
  <c r="C4" i="2"/>
  <c r="B4" i="2"/>
  <c r="E3" i="2"/>
  <c r="D3" i="2"/>
  <c r="C3" i="2"/>
  <c r="B3" i="2"/>
  <c r="E2" i="2"/>
  <c r="E6" i="2" s="1"/>
  <c r="D2" i="2"/>
  <c r="D6" i="2" s="1"/>
  <c r="C2" i="2"/>
  <c r="C6" i="2" s="1"/>
  <c r="B2" i="2"/>
  <c r="B6" i="2" s="1"/>
  <c r="F41" i="1" l="1"/>
  <c r="F42" i="1"/>
  <c r="F9" i="1"/>
  <c r="F10" i="1"/>
  <c r="F11" i="1"/>
  <c r="F12" i="1"/>
  <c r="F13" i="1"/>
  <c r="F14" i="1"/>
  <c r="F15" i="1"/>
  <c r="F16" i="1"/>
  <c r="F17" i="1"/>
  <c r="F18" i="1"/>
  <c r="F20" i="1"/>
  <c r="F19" i="1" s="1"/>
  <c r="F21" i="1"/>
  <c r="F22" i="1"/>
  <c r="F23" i="1"/>
  <c r="F24" i="1"/>
  <c r="F25" i="1"/>
  <c r="F26" i="1"/>
  <c r="F27" i="1"/>
  <c r="F28" i="1"/>
  <c r="F30" i="1"/>
  <c r="F29" i="1" s="1"/>
  <c r="F31" i="1"/>
  <c r="F32" i="1"/>
  <c r="F33" i="1"/>
  <c r="F34" i="1"/>
  <c r="F35" i="1"/>
  <c r="F36" i="1"/>
  <c r="F37" i="1"/>
  <c r="F38" i="1"/>
  <c r="F40" i="1"/>
  <c r="F39" i="1" s="1"/>
  <c r="F8" i="1"/>
  <c r="F7" i="1" l="1"/>
  <c r="F48" i="1" s="1"/>
  <c r="F49" i="1" l="1"/>
  <c r="F50" i="1" s="1"/>
</calcChain>
</file>

<file path=xl/sharedStrings.xml><?xml version="1.0" encoding="utf-8"?>
<sst xmlns="http://schemas.openxmlformats.org/spreadsheetml/2006/main" count="145" uniqueCount="95">
  <si>
    <t>Elutuba</t>
  </si>
  <si>
    <t>Esik</t>
  </si>
  <si>
    <t>Köök</t>
  </si>
  <si>
    <t>WC</t>
  </si>
  <si>
    <t>põrand</t>
  </si>
  <si>
    <t>lagi</t>
  </si>
  <si>
    <t>seinad</t>
  </si>
  <si>
    <t>Ol.oleva laeviimistluse eemaldaine (laetahvlite, lahtise värvi ja pahtli eemaldus)</t>
  </si>
  <si>
    <t>Ol.oleva põranda demontaaž va. laagid</t>
  </si>
  <si>
    <t>Lae lauspahteldus, kruntvärv, värv</t>
  </si>
  <si>
    <t>Seinte lauspahteldus, kruntvärv</t>
  </si>
  <si>
    <t>Aluspõranda ehitus, OSB 22mm soonega</t>
  </si>
  <si>
    <t>Põrandaliistude paigaldus (MDF)</t>
  </si>
  <si>
    <t>Ol.oleva laeviimistluse eemaldaine (lahtise värvi ja pahtli eemaldus)</t>
  </si>
  <si>
    <t>Lammutusjääkide ja ehitusprahi utiliseerimine (sh esiku kapp koos kapi sisuga)</t>
  </si>
  <si>
    <t>Vannituba</t>
  </si>
  <si>
    <t>Laevalgusti lüliti viimine ukse kõrvale (soonefrees, kaabel, lüliti)</t>
  </si>
  <si>
    <t>Ol.olevate põrandaplaatide eemaldus</t>
  </si>
  <si>
    <t>Põranda tasandusvalu</t>
  </si>
  <si>
    <t>Ker.plaat koos paigaldusega põrandale</t>
  </si>
  <si>
    <t>Kanali torude süvistamine põrandasse</t>
  </si>
  <si>
    <t>1.</t>
  </si>
  <si>
    <t>2.</t>
  </si>
  <si>
    <t>3.</t>
  </si>
  <si>
    <t>4.</t>
  </si>
  <si>
    <t>Ühik</t>
  </si>
  <si>
    <t>Maht</t>
  </si>
  <si>
    <t>Ühikhind</t>
  </si>
  <si>
    <t>Kokku</t>
  </si>
  <si>
    <t>m2</t>
  </si>
  <si>
    <t>kompl</t>
  </si>
  <si>
    <t>jm</t>
  </si>
  <si>
    <t>perimeeter</t>
  </si>
  <si>
    <t>Pakkumistabel</t>
  </si>
  <si>
    <t>kuupäev:</t>
  </si>
  <si>
    <t>Tähe tn 5 korteri remont</t>
  </si>
  <si>
    <t>Pakkuja nimi</t>
  </si>
  <si>
    <t>Pakkuja kontakt</t>
  </si>
  <si>
    <t>5.</t>
  </si>
  <si>
    <t>KOKKU</t>
  </si>
  <si>
    <t>6.</t>
  </si>
  <si>
    <t>7.</t>
  </si>
  <si>
    <t>KÄIBEMAKS</t>
  </si>
  <si>
    <t>KOKKU KOOS KÄIBEMAKSUGA</t>
  </si>
  <si>
    <t>Aluspõranda ehitus (50x50mm, samm 400mm), OSB 22mm soonega</t>
  </si>
  <si>
    <t>Laminaatparketi paigaldus sh materjal (aluskate, laminaatparkett)</t>
  </si>
  <si>
    <t>Hallitusekahjustusega seina ja lae katmine hallitusevastase keemiaga (Boracol)</t>
  </si>
  <si>
    <t>Hankijal on õigus muuta tööde mahtusid.</t>
  </si>
  <si>
    <t>Lammutusjääkide ja ehitusprahi utiliseerimine (sh elutoa vaip, kardinapuu ja üks kapp)</t>
  </si>
  <si>
    <t>Lammutusjääkide ja ehitusprahi utiliseerimine (sh üks kapp, kardinapuu)</t>
  </si>
  <si>
    <t>Ol.oleva vannitoa ukse viimistlus ja värvimine</t>
  </si>
  <si>
    <t>1.1.</t>
  </si>
  <si>
    <t>1.2.</t>
  </si>
  <si>
    <t>1.3.</t>
  </si>
  <si>
    <t>1.4.</t>
  </si>
  <si>
    <t>1.5.</t>
  </si>
  <si>
    <t>1.6.</t>
  </si>
  <si>
    <t>1.7.</t>
  </si>
  <si>
    <t>1.8.</t>
  </si>
  <si>
    <t>1.9.</t>
  </si>
  <si>
    <t>1.10.</t>
  </si>
  <si>
    <t>1.11.</t>
  </si>
  <si>
    <t>2.1.</t>
  </si>
  <si>
    <t>2.2.</t>
  </si>
  <si>
    <t>2.3.</t>
  </si>
  <si>
    <t>2.4.</t>
  </si>
  <si>
    <t>2.5.</t>
  </si>
  <si>
    <t>2.6.</t>
  </si>
  <si>
    <t>2.7.</t>
  </si>
  <si>
    <t>2.8.</t>
  </si>
  <si>
    <t>2.9.</t>
  </si>
  <si>
    <t>3.1.</t>
  </si>
  <si>
    <t>3.2.</t>
  </si>
  <si>
    <t>3.3.</t>
  </si>
  <si>
    <t>3.4.</t>
  </si>
  <si>
    <t>3.5.</t>
  </si>
  <si>
    <t>3.6.</t>
  </si>
  <si>
    <t>3.7.</t>
  </si>
  <si>
    <t>3.8.</t>
  </si>
  <si>
    <t>3.9.</t>
  </si>
  <si>
    <t>4.1.</t>
  </si>
  <si>
    <t>4.2.</t>
  </si>
  <si>
    <t>4.3.</t>
  </si>
  <si>
    <t>4.4.</t>
  </si>
  <si>
    <t>4.5.</t>
  </si>
  <si>
    <t>Pakkuja peab arvestama, et korteris paiknev mööbel (va elutoa vaip, esiku kapp, kaks väiksemat kappi, kardinapuud) kuuluvad säilitamisele. Mööblit ei tohi kahjustada ja mööbli ümber kolimine remonttööde ajaks on pakkuja kohustus. San.tehnika ja vann tuleb peale tööde lõppu tagasi paigaldada. Kardinapuud, vaip, esiku kapp koos sisuga, 2 kappi tuleb utiliseerida.</t>
  </si>
  <si>
    <t>4.6.</t>
  </si>
  <si>
    <t>4.7.</t>
  </si>
  <si>
    <t>Lammutusjääkide utiliseerimine (sh vana pott)</t>
  </si>
  <si>
    <t>Ol.oleva wc poti ja vana malmliitmiku demontaaž</t>
  </si>
  <si>
    <t>4.8.</t>
  </si>
  <si>
    <t>Kõik tööd pakkuda koos materjalidega (sh wc pott, laminaatparkett).</t>
  </si>
  <si>
    <t>Ol.oleva seinaviimistluse eemaldamine (tapeet, lahtise värvi ja pahtli eemaldus)</t>
  </si>
  <si>
    <t>Ol.oleva seinaviimistluse eemaldamine (lahtise värvi ja pahtli eemaldus, tapeet, pvc, ker.plaadi eemaldus)</t>
  </si>
  <si>
    <t>Uue wc poti paigaldus sh uus pott ja loputuskast, toruliitmikud ol.oleva kanalisatsioonitoruni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</si>
</sst>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27">
    <border>
      <left/>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auto="1"/>
      </left>
      <right style="hair">
        <color auto="1"/>
      </right>
      <top style="hair">
        <color auto="1"/>
      </top>
      <bottom style="thin">
        <color indexed="64"/>
      </bottom>
      <diagonal/>
    </border>
    <border>
      <left style="hair">
        <color auto="1"/>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right style="hair">
        <color auto="1"/>
      </right>
      <top style="thin">
        <color indexed="64"/>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42">
    <xf numFmtId="0" fontId="0" fillId="0" borderId="0" xfId="0"/>
    <xf numFmtId="164" fontId="0" fillId="0" borderId="0" xfId="0" applyNumberFormat="1"/>
    <xf numFmtId="0" fontId="0" fillId="0" borderId="0" xfId="0" applyBorder="1"/>
    <xf numFmtId="164" fontId="0" fillId="0" borderId="0" xfId="0" applyNumberFormat="1" applyBorder="1"/>
    <xf numFmtId="0" fontId="0" fillId="0" borderId="1" xfId="0" applyBorder="1"/>
    <xf numFmtId="164" fontId="0" fillId="0" borderId="1" xfId="0" applyNumberFormat="1" applyBorder="1"/>
    <xf numFmtId="0" fontId="1" fillId="0" borderId="0" xfId="0" applyFont="1"/>
    <xf numFmtId="0" fontId="0" fillId="0" borderId="0" xfId="0" applyAlignment="1">
      <alignment wrapText="1"/>
    </xf>
    <xf numFmtId="0" fontId="0" fillId="0" borderId="2" xfId="0" applyBorder="1"/>
    <xf numFmtId="0" fontId="0" fillId="0" borderId="3" xfId="0" applyBorder="1"/>
    <xf numFmtId="0" fontId="0" fillId="0" borderId="4" xfId="0" applyBorder="1"/>
    <xf numFmtId="0" fontId="0" fillId="0" borderId="0" xfId="0" applyFill="1" applyBorder="1"/>
    <xf numFmtId="0" fontId="0" fillId="0" borderId="8" xfId="0" applyBorder="1"/>
    <xf numFmtId="0" fontId="0" fillId="0" borderId="0" xfId="0" applyAlignment="1">
      <alignment horizontal="right"/>
    </xf>
    <xf numFmtId="0" fontId="1" fillId="0" borderId="0" xfId="0" applyFont="1" applyAlignment="1">
      <alignment wrapText="1"/>
    </xf>
    <xf numFmtId="4" fontId="0" fillId="0" borderId="13" xfId="0" applyNumberFormat="1" applyBorder="1"/>
    <xf numFmtId="4" fontId="0" fillId="0" borderId="14" xfId="0" applyNumberFormat="1" applyBorder="1"/>
    <xf numFmtId="4" fontId="0" fillId="0" borderId="15" xfId="0" applyNumberFormat="1" applyBorder="1"/>
    <xf numFmtId="4" fontId="0" fillId="0" borderId="16" xfId="0" applyNumberFormat="1" applyBorder="1"/>
    <xf numFmtId="4" fontId="0" fillId="0" borderId="17" xfId="0" applyNumberFormat="1" applyBorder="1"/>
    <xf numFmtId="4" fontId="0" fillId="0" borderId="18" xfId="0" applyNumberFormat="1" applyBorder="1"/>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7" xfId="0" applyBorder="1"/>
    <xf numFmtId="0" fontId="0" fillId="0" borderId="24" xfId="0" applyBorder="1"/>
    <xf numFmtId="0" fontId="0" fillId="0" borderId="25" xfId="0" applyBorder="1"/>
    <xf numFmtId="0" fontId="0" fillId="0" borderId="26" xfId="0" applyBorder="1"/>
    <xf numFmtId="0" fontId="0" fillId="0" borderId="0" xfId="0" applyAlignment="1">
      <alignment wrapText="1"/>
    </xf>
    <xf numFmtId="0" fontId="0" fillId="0" borderId="0" xfId="0" applyAlignment="1"/>
    <xf numFmtId="0" fontId="1" fillId="2" borderId="11" xfId="0" applyFont="1" applyFill="1" applyBorder="1"/>
    <xf numFmtId="0" fontId="1" fillId="2" borderId="19" xfId="0" applyFont="1" applyFill="1" applyBorder="1" applyAlignment="1">
      <alignment wrapText="1"/>
    </xf>
    <xf numFmtId="0" fontId="1" fillId="2" borderId="5" xfId="0" applyFont="1" applyFill="1" applyBorder="1"/>
    <xf numFmtId="4" fontId="1" fillId="2" borderId="9" xfId="0" applyNumberFormat="1" applyFont="1" applyFill="1" applyBorder="1"/>
    <xf numFmtId="4" fontId="1" fillId="2" borderId="11" xfId="0" applyNumberFormat="1" applyFont="1" applyFill="1" applyBorder="1"/>
    <xf numFmtId="0" fontId="1" fillId="2" borderId="10" xfId="0" applyFont="1" applyFill="1" applyBorder="1" applyAlignment="1">
      <alignment wrapText="1"/>
    </xf>
    <xf numFmtId="0" fontId="0" fillId="2" borderId="10" xfId="0" applyFill="1" applyBorder="1" applyAlignment="1"/>
    <xf numFmtId="0" fontId="0" fillId="3" borderId="6" xfId="0" applyFill="1" applyBorder="1"/>
    <xf numFmtId="0" fontId="0" fillId="3" borderId="7" xfId="0" applyFill="1" applyBorder="1" applyAlignment="1">
      <alignment wrapText="1"/>
    </xf>
    <xf numFmtId="0" fontId="1" fillId="3" borderId="11" xfId="0" applyFont="1" applyFill="1" applyBorder="1"/>
    <xf numFmtId="0" fontId="1" fillId="3" borderId="1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abSelected="1" workbookViewId="0"/>
  </sheetViews>
  <sheetFormatPr defaultRowHeight="15" x14ac:dyDescent="0.25"/>
  <cols>
    <col min="1" max="1" width="5.140625" bestFit="1" customWidth="1"/>
    <col min="2" max="2" width="54.42578125" style="7" customWidth="1"/>
    <col min="3" max="3" width="6.5703125" bestFit="1" customWidth="1"/>
    <col min="4" max="4" width="5.7109375" bestFit="1" customWidth="1"/>
  </cols>
  <sheetData>
    <row r="1" spans="1:6" x14ac:dyDescent="0.25">
      <c r="B1" s="14" t="s">
        <v>33</v>
      </c>
      <c r="E1" s="13" t="s">
        <v>34</v>
      </c>
    </row>
    <row r="2" spans="1:6" x14ac:dyDescent="0.25">
      <c r="B2" s="14" t="s">
        <v>35</v>
      </c>
    </row>
    <row r="3" spans="1:6" x14ac:dyDescent="0.25">
      <c r="B3" s="7" t="s">
        <v>36</v>
      </c>
    </row>
    <row r="4" spans="1:6" x14ac:dyDescent="0.25">
      <c r="B4" s="7" t="s">
        <v>37</v>
      </c>
    </row>
    <row r="6" spans="1:6" x14ac:dyDescent="0.25">
      <c r="A6" s="38"/>
      <c r="B6" s="39"/>
      <c r="C6" s="40" t="s">
        <v>25</v>
      </c>
      <c r="D6" s="40" t="s">
        <v>26</v>
      </c>
      <c r="E6" s="41" t="s">
        <v>27</v>
      </c>
      <c r="F6" s="40" t="s">
        <v>28</v>
      </c>
    </row>
    <row r="7" spans="1:6" s="6" customFormat="1" x14ac:dyDescent="0.25">
      <c r="A7" s="31" t="s">
        <v>21</v>
      </c>
      <c r="B7" s="32" t="s">
        <v>0</v>
      </c>
      <c r="C7" s="33"/>
      <c r="D7" s="33"/>
      <c r="E7" s="34"/>
      <c r="F7" s="35">
        <f>SUM(F8:F18)</f>
        <v>0</v>
      </c>
    </row>
    <row r="8" spans="1:6" ht="30" x14ac:dyDescent="0.25">
      <c r="A8" s="25" t="s">
        <v>51</v>
      </c>
      <c r="B8" s="21" t="s">
        <v>7</v>
      </c>
      <c r="C8" s="10" t="s">
        <v>29</v>
      </c>
      <c r="D8" s="10">
        <v>19.399999999999999</v>
      </c>
      <c r="E8" s="15"/>
      <c r="F8" s="19">
        <f>D8*E8</f>
        <v>0</v>
      </c>
    </row>
    <row r="9" spans="1:6" ht="30" x14ac:dyDescent="0.25">
      <c r="A9" s="26" t="s">
        <v>52</v>
      </c>
      <c r="B9" s="22" t="s">
        <v>92</v>
      </c>
      <c r="C9" s="8" t="s">
        <v>29</v>
      </c>
      <c r="D9" s="8">
        <v>39.9</v>
      </c>
      <c r="E9" s="16"/>
      <c r="F9" s="19">
        <f t="shared" ref="F9:F47" si="0">D9*E9</f>
        <v>0</v>
      </c>
    </row>
    <row r="10" spans="1:6" x14ac:dyDescent="0.25">
      <c r="A10" s="26" t="s">
        <v>53</v>
      </c>
      <c r="B10" s="22" t="s">
        <v>8</v>
      </c>
      <c r="C10" s="8" t="s">
        <v>29</v>
      </c>
      <c r="D10" s="8">
        <v>19.399999999999999</v>
      </c>
      <c r="E10" s="16"/>
      <c r="F10" s="19">
        <f t="shared" si="0"/>
        <v>0</v>
      </c>
    </row>
    <row r="11" spans="1:6" ht="30" x14ac:dyDescent="0.25">
      <c r="A11" s="26" t="s">
        <v>54</v>
      </c>
      <c r="B11" s="22" t="s">
        <v>48</v>
      </c>
      <c r="C11" s="8" t="s">
        <v>30</v>
      </c>
      <c r="D11" s="8">
        <v>1</v>
      </c>
      <c r="E11" s="16"/>
      <c r="F11" s="19">
        <f t="shared" si="0"/>
        <v>0</v>
      </c>
    </row>
    <row r="12" spans="1:6" ht="30" x14ac:dyDescent="0.25">
      <c r="A12" s="26" t="s">
        <v>55</v>
      </c>
      <c r="B12" s="22" t="s">
        <v>46</v>
      </c>
      <c r="C12" s="8" t="s">
        <v>30</v>
      </c>
      <c r="D12" s="8">
        <v>1</v>
      </c>
      <c r="E12" s="16"/>
      <c r="F12" s="19">
        <f t="shared" si="0"/>
        <v>0</v>
      </c>
    </row>
    <row r="13" spans="1:6" x14ac:dyDescent="0.25">
      <c r="A13" s="26" t="s">
        <v>56</v>
      </c>
      <c r="B13" s="22" t="s">
        <v>9</v>
      </c>
      <c r="C13" s="8" t="s">
        <v>29</v>
      </c>
      <c r="D13" s="8">
        <v>19.399999999999999</v>
      </c>
      <c r="E13" s="16"/>
      <c r="F13" s="19">
        <f t="shared" si="0"/>
        <v>0</v>
      </c>
    </row>
    <row r="14" spans="1:6" x14ac:dyDescent="0.25">
      <c r="A14" s="26" t="s">
        <v>57</v>
      </c>
      <c r="B14" s="22" t="s">
        <v>10</v>
      </c>
      <c r="C14" s="8" t="s">
        <v>29</v>
      </c>
      <c r="D14" s="8">
        <v>39.9</v>
      </c>
      <c r="E14" s="16"/>
      <c r="F14" s="19">
        <f t="shared" si="0"/>
        <v>0</v>
      </c>
    </row>
    <row r="15" spans="1:6" x14ac:dyDescent="0.25">
      <c r="A15" s="26" t="s">
        <v>58</v>
      </c>
      <c r="B15" s="22" t="s">
        <v>11</v>
      </c>
      <c r="C15" s="8" t="s">
        <v>29</v>
      </c>
      <c r="D15" s="8">
        <v>19.399999999999999</v>
      </c>
      <c r="E15" s="16"/>
      <c r="F15" s="19">
        <f t="shared" si="0"/>
        <v>0</v>
      </c>
    </row>
    <row r="16" spans="1:6" ht="30" x14ac:dyDescent="0.25">
      <c r="A16" s="26" t="s">
        <v>59</v>
      </c>
      <c r="B16" s="22" t="s">
        <v>45</v>
      </c>
      <c r="C16" s="8" t="s">
        <v>29</v>
      </c>
      <c r="D16" s="8">
        <v>19.399999999999999</v>
      </c>
      <c r="E16" s="16"/>
      <c r="F16" s="19">
        <f t="shared" si="0"/>
        <v>0</v>
      </c>
    </row>
    <row r="17" spans="1:16" x14ac:dyDescent="0.25">
      <c r="A17" s="26" t="s">
        <v>60</v>
      </c>
      <c r="B17" s="22" t="s">
        <v>12</v>
      </c>
      <c r="C17" s="8" t="s">
        <v>31</v>
      </c>
      <c r="D17" s="8">
        <v>16.8</v>
      </c>
      <c r="E17" s="16"/>
      <c r="F17" s="19">
        <f t="shared" si="0"/>
        <v>0</v>
      </c>
    </row>
    <row r="18" spans="1:16" ht="30" x14ac:dyDescent="0.25">
      <c r="A18" s="27" t="s">
        <v>61</v>
      </c>
      <c r="B18" s="23" t="s">
        <v>16</v>
      </c>
      <c r="C18" s="9" t="s">
        <v>31</v>
      </c>
      <c r="D18" s="9">
        <v>3.3</v>
      </c>
      <c r="E18" s="17"/>
      <c r="F18" s="20">
        <f t="shared" si="0"/>
        <v>0</v>
      </c>
      <c r="N18" s="1"/>
      <c r="O18" s="1"/>
      <c r="P18" s="1"/>
    </row>
    <row r="19" spans="1:16" s="6" customFormat="1" x14ac:dyDescent="0.25">
      <c r="A19" s="31" t="s">
        <v>22</v>
      </c>
      <c r="B19" s="32" t="s">
        <v>1</v>
      </c>
      <c r="C19" s="33"/>
      <c r="D19" s="33"/>
      <c r="E19" s="34"/>
      <c r="F19" s="35">
        <f>SUM(F20:F28)</f>
        <v>0</v>
      </c>
    </row>
    <row r="20" spans="1:16" ht="30" x14ac:dyDescent="0.25">
      <c r="A20" s="25" t="s">
        <v>62</v>
      </c>
      <c r="B20" s="21" t="s">
        <v>13</v>
      </c>
      <c r="C20" s="10" t="s">
        <v>29</v>
      </c>
      <c r="D20" s="10">
        <v>6.1</v>
      </c>
      <c r="E20" s="15"/>
      <c r="F20" s="19">
        <f t="shared" si="0"/>
        <v>0</v>
      </c>
    </row>
    <row r="21" spans="1:16" ht="30" x14ac:dyDescent="0.25">
      <c r="A21" s="26" t="s">
        <v>63</v>
      </c>
      <c r="B21" s="22" t="s">
        <v>92</v>
      </c>
      <c r="C21" s="8" t="s">
        <v>29</v>
      </c>
      <c r="D21" s="8">
        <v>21.1</v>
      </c>
      <c r="E21" s="16"/>
      <c r="F21" s="19">
        <f t="shared" si="0"/>
        <v>0</v>
      </c>
    </row>
    <row r="22" spans="1:16" x14ac:dyDescent="0.25">
      <c r="A22" s="26" t="s">
        <v>64</v>
      </c>
      <c r="B22" s="22" t="s">
        <v>8</v>
      </c>
      <c r="C22" s="8" t="s">
        <v>29</v>
      </c>
      <c r="D22" s="8">
        <v>6.1</v>
      </c>
      <c r="E22" s="16"/>
      <c r="F22" s="19">
        <f t="shared" si="0"/>
        <v>0</v>
      </c>
    </row>
    <row r="23" spans="1:16" ht="30" x14ac:dyDescent="0.25">
      <c r="A23" s="26" t="s">
        <v>65</v>
      </c>
      <c r="B23" s="22" t="s">
        <v>14</v>
      </c>
      <c r="C23" s="8" t="s">
        <v>30</v>
      </c>
      <c r="D23" s="8">
        <v>1</v>
      </c>
      <c r="E23" s="16"/>
      <c r="F23" s="19">
        <f t="shared" si="0"/>
        <v>0</v>
      </c>
    </row>
    <row r="24" spans="1:16" x14ac:dyDescent="0.25">
      <c r="A24" s="26" t="s">
        <v>66</v>
      </c>
      <c r="B24" s="22" t="s">
        <v>9</v>
      </c>
      <c r="C24" s="8" t="s">
        <v>29</v>
      </c>
      <c r="D24" s="8">
        <v>6.1</v>
      </c>
      <c r="E24" s="16"/>
      <c r="F24" s="19">
        <f t="shared" si="0"/>
        <v>0</v>
      </c>
    </row>
    <row r="25" spans="1:16" x14ac:dyDescent="0.25">
      <c r="A25" s="26" t="s">
        <v>67</v>
      </c>
      <c r="B25" s="22" t="s">
        <v>10</v>
      </c>
      <c r="C25" s="8" t="s">
        <v>29</v>
      </c>
      <c r="D25" s="8">
        <v>21.1</v>
      </c>
      <c r="E25" s="16"/>
      <c r="F25" s="19">
        <f t="shared" si="0"/>
        <v>0</v>
      </c>
    </row>
    <row r="26" spans="1:16" x14ac:dyDescent="0.25">
      <c r="A26" s="26" t="s">
        <v>68</v>
      </c>
      <c r="B26" s="22" t="s">
        <v>11</v>
      </c>
      <c r="C26" s="8" t="s">
        <v>29</v>
      </c>
      <c r="D26" s="8">
        <v>6.1</v>
      </c>
      <c r="E26" s="16"/>
      <c r="F26" s="19">
        <f t="shared" si="0"/>
        <v>0</v>
      </c>
    </row>
    <row r="27" spans="1:16" ht="30" x14ac:dyDescent="0.25">
      <c r="A27" s="26" t="s">
        <v>69</v>
      </c>
      <c r="B27" s="22" t="s">
        <v>45</v>
      </c>
      <c r="C27" s="8" t="s">
        <v>29</v>
      </c>
      <c r="D27" s="8">
        <v>6.1</v>
      </c>
      <c r="E27" s="16"/>
      <c r="F27" s="19">
        <f t="shared" si="0"/>
        <v>0</v>
      </c>
    </row>
    <row r="28" spans="1:16" x14ac:dyDescent="0.25">
      <c r="A28" s="27" t="s">
        <v>70</v>
      </c>
      <c r="B28" s="23" t="s">
        <v>12</v>
      </c>
      <c r="C28" s="9" t="s">
        <v>31</v>
      </c>
      <c r="D28" s="9">
        <v>8.8000000000000007</v>
      </c>
      <c r="E28" s="17"/>
      <c r="F28" s="20">
        <f t="shared" si="0"/>
        <v>0</v>
      </c>
    </row>
    <row r="29" spans="1:16" s="6" customFormat="1" x14ac:dyDescent="0.25">
      <c r="A29" s="31" t="s">
        <v>23</v>
      </c>
      <c r="B29" s="32" t="s">
        <v>2</v>
      </c>
      <c r="C29" s="33"/>
      <c r="D29" s="33"/>
      <c r="E29" s="34"/>
      <c r="F29" s="35">
        <f>SUM(F30:F38)</f>
        <v>0</v>
      </c>
    </row>
    <row r="30" spans="1:16" ht="30" x14ac:dyDescent="0.25">
      <c r="A30" s="25" t="s">
        <v>71</v>
      </c>
      <c r="B30" s="21" t="s">
        <v>13</v>
      </c>
      <c r="C30" s="10" t="s">
        <v>29</v>
      </c>
      <c r="D30" s="10">
        <v>7.7</v>
      </c>
      <c r="E30" s="15"/>
      <c r="F30" s="19">
        <f t="shared" si="0"/>
        <v>0</v>
      </c>
    </row>
    <row r="31" spans="1:16" ht="30" x14ac:dyDescent="0.25">
      <c r="A31" s="26" t="s">
        <v>72</v>
      </c>
      <c r="B31" s="22" t="s">
        <v>93</v>
      </c>
      <c r="C31" s="8" t="s">
        <v>29</v>
      </c>
      <c r="D31" s="8">
        <v>26.5</v>
      </c>
      <c r="E31" s="16"/>
      <c r="F31" s="19">
        <f t="shared" si="0"/>
        <v>0</v>
      </c>
    </row>
    <row r="32" spans="1:16" x14ac:dyDescent="0.25">
      <c r="A32" s="26" t="s">
        <v>73</v>
      </c>
      <c r="B32" s="22" t="s">
        <v>8</v>
      </c>
      <c r="C32" s="8" t="s">
        <v>29</v>
      </c>
      <c r="D32" s="8">
        <v>7.7</v>
      </c>
      <c r="E32" s="16"/>
      <c r="F32" s="19">
        <f t="shared" si="0"/>
        <v>0</v>
      </c>
    </row>
    <row r="33" spans="1:6" ht="30" x14ac:dyDescent="0.25">
      <c r="A33" s="26" t="s">
        <v>74</v>
      </c>
      <c r="B33" s="22" t="s">
        <v>49</v>
      </c>
      <c r="C33" s="8" t="s">
        <v>30</v>
      </c>
      <c r="D33" s="8">
        <v>1</v>
      </c>
      <c r="E33" s="16"/>
      <c r="F33" s="19">
        <f t="shared" si="0"/>
        <v>0</v>
      </c>
    </row>
    <row r="34" spans="1:6" x14ac:dyDescent="0.25">
      <c r="A34" s="26" t="s">
        <v>75</v>
      </c>
      <c r="B34" s="22" t="s">
        <v>9</v>
      </c>
      <c r="C34" s="8" t="s">
        <v>29</v>
      </c>
      <c r="D34" s="8">
        <v>7.7</v>
      </c>
      <c r="E34" s="16"/>
      <c r="F34" s="19">
        <f t="shared" si="0"/>
        <v>0</v>
      </c>
    </row>
    <row r="35" spans="1:6" x14ac:dyDescent="0.25">
      <c r="A35" s="26" t="s">
        <v>76</v>
      </c>
      <c r="B35" s="22" t="s">
        <v>10</v>
      </c>
      <c r="C35" s="8" t="s">
        <v>29</v>
      </c>
      <c r="D35" s="8">
        <v>26.5</v>
      </c>
      <c r="E35" s="16"/>
      <c r="F35" s="19">
        <f t="shared" si="0"/>
        <v>0</v>
      </c>
    </row>
    <row r="36" spans="1:6" ht="30" x14ac:dyDescent="0.25">
      <c r="A36" s="26" t="s">
        <v>77</v>
      </c>
      <c r="B36" s="22" t="s">
        <v>44</v>
      </c>
      <c r="C36" s="8" t="s">
        <v>29</v>
      </c>
      <c r="D36" s="8">
        <v>7.7</v>
      </c>
      <c r="E36" s="16"/>
      <c r="F36" s="19">
        <f t="shared" si="0"/>
        <v>0</v>
      </c>
    </row>
    <row r="37" spans="1:6" ht="30" x14ac:dyDescent="0.25">
      <c r="A37" s="26" t="s">
        <v>78</v>
      </c>
      <c r="B37" s="22" t="s">
        <v>45</v>
      </c>
      <c r="C37" s="8" t="s">
        <v>29</v>
      </c>
      <c r="D37" s="8">
        <v>7.7</v>
      </c>
      <c r="E37" s="16"/>
      <c r="F37" s="19">
        <f t="shared" si="0"/>
        <v>0</v>
      </c>
    </row>
    <row r="38" spans="1:6" x14ac:dyDescent="0.25">
      <c r="A38" s="27" t="s">
        <v>79</v>
      </c>
      <c r="B38" s="23" t="s">
        <v>12</v>
      </c>
      <c r="C38" s="9" t="s">
        <v>31</v>
      </c>
      <c r="D38" s="9">
        <v>11.5</v>
      </c>
      <c r="E38" s="17"/>
      <c r="F38" s="20">
        <f t="shared" si="0"/>
        <v>0</v>
      </c>
    </row>
    <row r="39" spans="1:6" s="6" customFormat="1" x14ac:dyDescent="0.25">
      <c r="A39" s="31" t="s">
        <v>24</v>
      </c>
      <c r="B39" s="32" t="s">
        <v>15</v>
      </c>
      <c r="C39" s="33"/>
      <c r="D39" s="33"/>
      <c r="E39" s="34"/>
      <c r="F39" s="35">
        <f>SUM(F40:F47)</f>
        <v>0</v>
      </c>
    </row>
    <row r="40" spans="1:6" x14ac:dyDescent="0.25">
      <c r="A40" s="25" t="s">
        <v>80</v>
      </c>
      <c r="B40" s="21" t="s">
        <v>17</v>
      </c>
      <c r="C40" s="10" t="s">
        <v>29</v>
      </c>
      <c r="D40" s="10">
        <v>4.4000000000000004</v>
      </c>
      <c r="E40" s="15"/>
      <c r="F40" s="19">
        <f t="shared" si="0"/>
        <v>0</v>
      </c>
    </row>
    <row r="41" spans="1:6" x14ac:dyDescent="0.25">
      <c r="A41" s="26" t="s">
        <v>81</v>
      </c>
      <c r="B41" s="22" t="s">
        <v>20</v>
      </c>
      <c r="C41" s="8" t="s">
        <v>30</v>
      </c>
      <c r="D41" s="8">
        <v>1</v>
      </c>
      <c r="E41" s="16"/>
      <c r="F41" s="19">
        <f t="shared" si="0"/>
        <v>0</v>
      </c>
    </row>
    <row r="42" spans="1:6" x14ac:dyDescent="0.25">
      <c r="A42" s="26" t="s">
        <v>82</v>
      </c>
      <c r="B42" s="22" t="s">
        <v>18</v>
      </c>
      <c r="C42" s="8" t="s">
        <v>29</v>
      </c>
      <c r="D42" s="8">
        <v>4.4000000000000004</v>
      </c>
      <c r="E42" s="16"/>
      <c r="F42" s="19">
        <f t="shared" si="0"/>
        <v>0</v>
      </c>
    </row>
    <row r="43" spans="1:6" x14ac:dyDescent="0.25">
      <c r="A43" s="27" t="s">
        <v>83</v>
      </c>
      <c r="B43" s="22" t="s">
        <v>19</v>
      </c>
      <c r="C43" s="8" t="s">
        <v>29</v>
      </c>
      <c r="D43" s="8">
        <v>4.4000000000000004</v>
      </c>
      <c r="E43" s="17"/>
      <c r="F43" s="19">
        <f t="shared" si="0"/>
        <v>0</v>
      </c>
    </row>
    <row r="44" spans="1:6" x14ac:dyDescent="0.25">
      <c r="A44" s="27" t="s">
        <v>84</v>
      </c>
      <c r="B44" s="23" t="s">
        <v>89</v>
      </c>
      <c r="C44" s="9" t="s">
        <v>30</v>
      </c>
      <c r="D44" s="9">
        <v>1</v>
      </c>
      <c r="E44" s="17"/>
      <c r="F44" s="19">
        <f t="shared" si="0"/>
        <v>0</v>
      </c>
    </row>
    <row r="45" spans="1:6" ht="30" x14ac:dyDescent="0.25">
      <c r="A45" s="27" t="s">
        <v>86</v>
      </c>
      <c r="B45" s="23" t="s">
        <v>94</v>
      </c>
      <c r="C45" s="9" t="s">
        <v>30</v>
      </c>
      <c r="D45" s="9">
        <v>1</v>
      </c>
      <c r="E45" s="17"/>
      <c r="F45" s="19">
        <f t="shared" si="0"/>
        <v>0</v>
      </c>
    </row>
    <row r="46" spans="1:6" x14ac:dyDescent="0.25">
      <c r="A46" s="27" t="s">
        <v>87</v>
      </c>
      <c r="B46" s="23" t="s">
        <v>88</v>
      </c>
      <c r="C46" s="9" t="s">
        <v>30</v>
      </c>
      <c r="D46" s="9">
        <v>1</v>
      </c>
      <c r="E46" s="17"/>
      <c r="F46" s="19">
        <f t="shared" si="0"/>
        <v>0</v>
      </c>
    </row>
    <row r="47" spans="1:6" x14ac:dyDescent="0.25">
      <c r="A47" s="28" t="s">
        <v>90</v>
      </c>
      <c r="B47" s="24" t="s">
        <v>50</v>
      </c>
      <c r="C47" s="12" t="s">
        <v>30</v>
      </c>
      <c r="D47" s="12">
        <v>1</v>
      </c>
      <c r="E47" s="18"/>
      <c r="F47" s="19">
        <f t="shared" si="0"/>
        <v>0</v>
      </c>
    </row>
    <row r="48" spans="1:6" x14ac:dyDescent="0.25">
      <c r="A48" s="31" t="s">
        <v>38</v>
      </c>
      <c r="B48" s="36" t="s">
        <v>39</v>
      </c>
      <c r="C48" s="37"/>
      <c r="D48" s="37"/>
      <c r="E48" s="37"/>
      <c r="F48" s="35">
        <f>F7+F19+F29+F39</f>
        <v>0</v>
      </c>
    </row>
    <row r="49" spans="1:6" x14ac:dyDescent="0.25">
      <c r="A49" s="31" t="s">
        <v>40</v>
      </c>
      <c r="B49" s="36" t="s">
        <v>42</v>
      </c>
      <c r="C49" s="37"/>
      <c r="D49" s="37"/>
      <c r="E49" s="37"/>
      <c r="F49" s="35">
        <f>0.2*F48</f>
        <v>0</v>
      </c>
    </row>
    <row r="50" spans="1:6" x14ac:dyDescent="0.25">
      <c r="A50" s="31" t="s">
        <v>41</v>
      </c>
      <c r="B50" s="36" t="s">
        <v>43</v>
      </c>
      <c r="C50" s="37"/>
      <c r="D50" s="37"/>
      <c r="E50" s="37"/>
      <c r="F50" s="35">
        <f>F48+F49</f>
        <v>0</v>
      </c>
    </row>
    <row r="52" spans="1:6" x14ac:dyDescent="0.25">
      <c r="B52" s="29" t="s">
        <v>91</v>
      </c>
      <c r="C52" s="30"/>
      <c r="D52" s="30"/>
      <c r="E52" s="30"/>
      <c r="F52" s="30"/>
    </row>
    <row r="53" spans="1:6" ht="60" customHeight="1" x14ac:dyDescent="0.25">
      <c r="B53" s="29" t="s">
        <v>85</v>
      </c>
      <c r="C53" s="30"/>
      <c r="D53" s="30"/>
      <c r="E53" s="30"/>
      <c r="F53" s="30"/>
    </row>
    <row r="54" spans="1:6" x14ac:dyDescent="0.25">
      <c r="B54" s="7" t="s">
        <v>47</v>
      </c>
    </row>
  </sheetData>
  <mergeCells count="5">
    <mergeCell ref="B52:F52"/>
    <mergeCell ref="B53:F53"/>
    <mergeCell ref="B48:E48"/>
    <mergeCell ref="B49:E49"/>
    <mergeCell ref="B50:E50"/>
  </mergeCells>
  <pageMargins left="0.7" right="0.7" top="0.75" bottom="0.75" header="0.3" footer="0.3"/>
  <pageSetup paperSize="9" scale="98"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13" sqref="E13"/>
    </sheetView>
  </sheetViews>
  <sheetFormatPr defaultRowHeight="15" x14ac:dyDescent="0.25"/>
  <sheetData>
    <row r="1" spans="1:5" x14ac:dyDescent="0.25">
      <c r="A1" s="2"/>
      <c r="B1" s="2" t="s">
        <v>4</v>
      </c>
      <c r="C1" s="2" t="s">
        <v>5</v>
      </c>
      <c r="D1" s="2" t="s">
        <v>6</v>
      </c>
      <c r="E1" s="11" t="s">
        <v>32</v>
      </c>
    </row>
    <row r="2" spans="1:5" x14ac:dyDescent="0.25">
      <c r="A2" s="2" t="s">
        <v>0</v>
      </c>
      <c r="B2" s="3">
        <f>4.05*4.8</f>
        <v>19.439999999999998</v>
      </c>
      <c r="C2" s="3">
        <f>4.05*4.8</f>
        <v>19.439999999999998</v>
      </c>
      <c r="D2" s="3">
        <f>2*(4.05+4.8)*2.5-2.1*1.35-0.9*2+2.9*0.1</f>
        <v>39.905000000000001</v>
      </c>
      <c r="E2" s="3">
        <f>2*(4.05+4.8)-0.9</f>
        <v>16.8</v>
      </c>
    </row>
    <row r="3" spans="1:5" x14ac:dyDescent="0.25">
      <c r="A3" s="2" t="s">
        <v>1</v>
      </c>
      <c r="B3" s="3">
        <f>2.25*2.4+0.66*1.03</f>
        <v>6.0797999999999996</v>
      </c>
      <c r="C3" s="3">
        <f>2.25*2.4+0.66*1.03</f>
        <v>6.0797999999999996</v>
      </c>
      <c r="D3" s="3">
        <f>2*(2.4+2.9)*2.5-0.9*2-0.9*2-2.07*1+2.9*0.1</f>
        <v>21.119999999999997</v>
      </c>
      <c r="E3" s="3">
        <f>2*(2.4+2.9)-0.9-0.9</f>
        <v>8.7999999999999989</v>
      </c>
    </row>
    <row r="4" spans="1:5" x14ac:dyDescent="0.25">
      <c r="A4" s="2" t="s">
        <v>2</v>
      </c>
      <c r="B4" s="3">
        <f>1.52*1.68+2.3*2.25</f>
        <v>7.7286000000000001</v>
      </c>
      <c r="C4" s="3">
        <f>1.52*1.68+2.3*2.25</f>
        <v>7.7286000000000001</v>
      </c>
      <c r="D4" s="3">
        <f>2*(2.3+2.25+1.68)*2.5-2.07*1-2.1*1.35+3*0.1</f>
        <v>26.544999999999998</v>
      </c>
      <c r="E4" s="3">
        <f>2*(2.3+2.25+1.68)-1</f>
        <v>11.459999999999999</v>
      </c>
    </row>
    <row r="5" spans="1:5" x14ac:dyDescent="0.25">
      <c r="A5" s="4" t="s">
        <v>3</v>
      </c>
      <c r="B5" s="5">
        <f>1.58*2.1+1.03*(1.68-0.66)</f>
        <v>4.3686000000000007</v>
      </c>
      <c r="C5" s="5">
        <f>1.58*2.1+1.03*(1.68-0.66)</f>
        <v>4.3686000000000007</v>
      </c>
      <c r="D5" s="5">
        <f>2*(1.58+1.03+2.2)*2.5</f>
        <v>24.050000000000004</v>
      </c>
      <c r="E5" s="5">
        <f>2*(1.58+1.03+2.2)-0.7</f>
        <v>8.9200000000000017</v>
      </c>
    </row>
    <row r="6" spans="1:5" x14ac:dyDescent="0.25">
      <c r="B6" s="1">
        <f>SUM(B2:B5)</f>
        <v>37.616999999999997</v>
      </c>
      <c r="C6" s="1">
        <f>SUM(C2:C5)</f>
        <v>37.616999999999997</v>
      </c>
      <c r="D6" s="1">
        <f>SUM(D2:D5)</f>
        <v>111.62</v>
      </c>
      <c r="E6" s="1">
        <f>SUM(E2:E5)</f>
        <v>45.980000000000004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Tallinna Lennujaam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Jaanus Veskla</dc:creator>
  <cp:lastModifiedBy>Jaanus Veskla</cp:lastModifiedBy>
  <cp:lastPrinted>2014-01-02T08:54:18Z</cp:lastPrinted>
  <dcterms:created xsi:type="dcterms:W3CDTF">2013-11-21T12:28:10Z</dcterms:created>
  <dcterms:modified xsi:type="dcterms:W3CDTF">2014-01-07T09:08:09Z</dcterms:modified>
</cp:coreProperties>
</file>