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97"/>
  </bookViews>
  <sheets>
    <sheet name="Vundament" sheetId="1" r:id="rId1"/>
    <sheet name="Vund_hinnapäring" sheetId="2" r:id="rId2"/>
  </sheets>
  <definedNames>
    <definedName name="Excel_BuiltIn_Print_Area_1_1">#REF!</definedName>
    <definedName name="_xlnm.Print_Area" localSheetId="0">Vundament!$N$3:$P$28</definedName>
  </definedNames>
  <calcPr calcId="125725"/>
</workbook>
</file>

<file path=xl/calcChain.xml><?xml version="1.0" encoding="utf-8"?>
<calcChain xmlns="http://schemas.openxmlformats.org/spreadsheetml/2006/main">
  <c r="F15" i="1"/>
  <c r="H15" s="1"/>
  <c r="J15" s="1"/>
  <c r="K15" s="1"/>
  <c r="C54"/>
  <c r="C41"/>
  <c r="C40"/>
  <c r="F18" l="1"/>
  <c r="C17"/>
  <c r="C14"/>
  <c r="C32" s="1"/>
  <c r="E41"/>
  <c r="E45"/>
  <c r="F54"/>
  <c r="C53"/>
  <c r="F53" s="1"/>
  <c r="F52"/>
  <c r="F51"/>
  <c r="E46"/>
  <c r="E44"/>
  <c r="E43"/>
  <c r="E40"/>
  <c r="C34"/>
  <c r="E33"/>
  <c r="C28"/>
  <c r="F28" s="1"/>
  <c r="H28" s="1"/>
  <c r="I28" s="1"/>
  <c r="C20"/>
  <c r="F20" s="1"/>
  <c r="H18"/>
  <c r="J18" s="1"/>
  <c r="K18" s="1"/>
  <c r="F16"/>
  <c r="H16" s="1"/>
  <c r="J16" s="1"/>
  <c r="K16" s="1"/>
  <c r="F17"/>
  <c r="H17" s="1"/>
  <c r="J17" s="1"/>
  <c r="K17" s="1"/>
  <c r="C19"/>
  <c r="F19" s="1"/>
  <c r="G6"/>
  <c r="I6" s="1"/>
  <c r="G7"/>
  <c r="I7" s="1"/>
  <c r="G5"/>
  <c r="I5" s="1"/>
  <c r="G8"/>
  <c r="I8" s="1"/>
  <c r="E32"/>
  <c r="E34"/>
  <c r="H19" l="1"/>
  <c r="F22"/>
  <c r="C50"/>
  <c r="F50" s="1"/>
  <c r="F55" s="1"/>
  <c r="F56"/>
  <c r="F29"/>
  <c r="D39" s="1"/>
  <c r="H29"/>
  <c r="C42"/>
  <c r="E42" s="1"/>
  <c r="H20"/>
  <c r="H23" s="1"/>
  <c r="F23"/>
  <c r="F14"/>
  <c r="F21" s="1"/>
  <c r="E35"/>
  <c r="G9"/>
  <c r="I9"/>
  <c r="D3" i="2"/>
  <c r="J19" i="1"/>
  <c r="K19" s="1"/>
  <c r="J20" l="1"/>
  <c r="E39"/>
  <c r="H14"/>
  <c r="H21" l="1"/>
  <c r="J14"/>
  <c r="K14" s="1"/>
  <c r="H22"/>
  <c r="J21" l="1"/>
</calcChain>
</file>

<file path=xl/comments1.xml><?xml version="1.0" encoding="utf-8"?>
<comments xmlns="http://schemas.openxmlformats.org/spreadsheetml/2006/main">
  <authors>
    <author>Arvuti</author>
  </authors>
  <commentList>
    <comment ref="F16" authorId="0">
      <text>
        <r>
          <rPr>
            <b/>
            <sz val="8"/>
            <color indexed="81"/>
            <rFont val="Tahoma"/>
            <charset val="1"/>
          </rPr>
          <t>Arvuti: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b/>
            <sz val="8"/>
            <color indexed="81"/>
            <rFont val="Tahoma"/>
            <charset val="1"/>
          </rPr>
          <t>Arvuti: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<sst xmlns="http://schemas.openxmlformats.org/spreadsheetml/2006/main" count="94" uniqueCount="74">
  <si>
    <t>BETOON C25/30</t>
  </si>
  <si>
    <t>PIKKUS m</t>
  </si>
  <si>
    <t>LAIUS m</t>
  </si>
  <si>
    <t>KÕRGUS m</t>
  </si>
  <si>
    <t>tk</t>
  </si>
  <si>
    <t>KOKKU m³</t>
  </si>
  <si>
    <t>VARU %</t>
  </si>
  <si>
    <t>VARUGA m³</t>
  </si>
  <si>
    <t>Lintvundament sise</t>
  </si>
  <si>
    <t>Põrand</t>
  </si>
  <si>
    <t xml:space="preserve">TERAS </t>
  </si>
  <si>
    <t>ARMATUURIDE ARV tk</t>
  </si>
  <si>
    <t>VUND. ARV tk</t>
  </si>
  <si>
    <t>KOKKU jm</t>
  </si>
  <si>
    <t>VARUGA jm</t>
  </si>
  <si>
    <t>KAAL jm</t>
  </si>
  <si>
    <t>KOKKU kg</t>
  </si>
  <si>
    <t>KOKKU t</t>
  </si>
  <si>
    <t>Ø 8 Fibo</t>
  </si>
  <si>
    <t>Ø 12 KOKKU</t>
  </si>
  <si>
    <t>Ø 8 KOKKU</t>
  </si>
  <si>
    <t>Ø 5 KOKKU</t>
  </si>
  <si>
    <t>PLOKID</t>
  </si>
  <si>
    <t>RIDADE ARV</t>
  </si>
  <si>
    <t>KOKKU tk</t>
  </si>
  <si>
    <t>VARUGA tk</t>
  </si>
  <si>
    <t>Aluseid</t>
  </si>
  <si>
    <t>200 Fibo 5MPa</t>
  </si>
  <si>
    <t>SOJUSTUS</t>
  </si>
  <si>
    <t>MUU MATERJAL</t>
  </si>
  <si>
    <t>Fibo segu</t>
  </si>
  <si>
    <t>Mummukile</t>
  </si>
  <si>
    <t>Põranda kile</t>
  </si>
  <si>
    <t>m3</t>
  </si>
  <si>
    <t>m2</t>
  </si>
  <si>
    <t xml:space="preserve">BETONI </t>
  </si>
  <si>
    <t>C25/30</t>
  </si>
  <si>
    <t>M3</t>
  </si>
  <si>
    <t>Korstna betoon</t>
  </si>
  <si>
    <t>0 kulu</t>
  </si>
  <si>
    <t>Posti betoon</t>
  </si>
  <si>
    <t>Põranda võrk 150x150x5</t>
  </si>
  <si>
    <t>Ø 12 Lintvundament</t>
  </si>
  <si>
    <t>Ø 12 Lintvundament korsten</t>
  </si>
  <si>
    <t>Ø 12 Lintvundament post</t>
  </si>
  <si>
    <t>jm</t>
  </si>
  <si>
    <t>0 kulu kokku</t>
  </si>
  <si>
    <t>0 kulu 8 kokku</t>
  </si>
  <si>
    <t>0 kulu 12 kokku</t>
  </si>
  <si>
    <t>0 kulu võrk</t>
  </si>
  <si>
    <t>Kokku tk</t>
  </si>
  <si>
    <t>1m KOHTA</t>
  </si>
  <si>
    <t>kõrgus</t>
  </si>
  <si>
    <t>laius</t>
  </si>
  <si>
    <t>Kokku m2</t>
  </si>
  <si>
    <t>EPS Perimeeter 50mm x2</t>
  </si>
  <si>
    <t>kihtide arv</t>
  </si>
  <si>
    <t>200 Kokku tk o kulu</t>
  </si>
  <si>
    <t>kg</t>
  </si>
  <si>
    <t>Elastne vuugilint h=100mm</t>
  </si>
  <si>
    <t>ühik</t>
  </si>
  <si>
    <t>Vundamendi alune killustik</t>
  </si>
  <si>
    <t>Tagasitäide liiv</t>
  </si>
  <si>
    <t>Kangas tagasitäite alla</t>
  </si>
  <si>
    <t>TÄIDE</t>
  </si>
  <si>
    <t>Liiv kokku m3</t>
  </si>
  <si>
    <t>Kild kokku m3</t>
  </si>
  <si>
    <t>Mummukile liist</t>
  </si>
  <si>
    <t>Põrand EPS100 100x2 mm</t>
  </si>
  <si>
    <t>Kivex sokliplaadid 8mm</t>
  </si>
  <si>
    <t xml:space="preserve">EPS100 50 mm </t>
  </si>
  <si>
    <t>kokku</t>
  </si>
  <si>
    <t xml:space="preserve">Saalungite pikkus </t>
  </si>
  <si>
    <t>ABIHOONE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</si>
</sst>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name val="Arial"/>
      <family val="2"/>
      <charset val="1"/>
    </font>
    <font>
      <sz val="10"/>
      <color indexed="10"/>
      <name val="Arial"/>
      <family val="2"/>
      <charset val="186"/>
    </font>
    <font>
      <b/>
      <sz val="10"/>
      <color indexed="32"/>
      <name val="Arial"/>
      <family val="2"/>
      <charset val="186"/>
    </font>
    <font>
      <b/>
      <sz val="10"/>
      <color indexed="52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color indexed="53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9"/>
      <name val="Arial"/>
      <family val="2"/>
      <charset val="186"/>
    </font>
    <font>
      <b/>
      <i/>
      <sz val="10"/>
      <color indexed="13"/>
      <name val="Arial"/>
      <family val="2"/>
      <charset val="186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color theme="0"/>
      <name val="Arial"/>
      <family val="2"/>
      <charset val="186"/>
    </font>
    <font>
      <b/>
      <sz val="10"/>
      <color rgb="FF00206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8"/>
        <bgColor indexed="3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3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1" fontId="3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3" fillId="2" borderId="0" xfId="0" applyFont="1" applyFill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/>
    <xf numFmtId="1" fontId="3" fillId="0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3" fillId="3" borderId="1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 applyBorder="1"/>
    <xf numFmtId="1" fontId="1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/>
    <xf numFmtId="0" fontId="1" fillId="0" borderId="0" xfId="0" applyNumberFormat="1" applyFont="1" applyBorder="1"/>
    <xf numFmtId="0" fontId="6" fillId="0" borderId="0" xfId="0" applyFont="1" applyBorder="1"/>
    <xf numFmtId="0" fontId="4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3" fillId="2" borderId="0" xfId="0" applyFont="1" applyFill="1" applyBorder="1"/>
    <xf numFmtId="0" fontId="2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3" fillId="2" borderId="6" xfId="0" applyFont="1" applyFill="1" applyBorder="1"/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/>
    <xf numFmtId="1" fontId="3" fillId="2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indent="1"/>
    </xf>
    <xf numFmtId="0" fontId="1" fillId="0" borderId="6" xfId="0" applyFont="1" applyBorder="1"/>
    <xf numFmtId="1" fontId="4" fillId="5" borderId="0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0" fontId="2" fillId="6" borderId="6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6" fillId="7" borderId="0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9" fillId="0" borderId="6" xfId="0" applyFont="1" applyBorder="1"/>
    <xf numFmtId="2" fontId="9" fillId="0" borderId="6" xfId="0" applyNumberFormat="1" applyFont="1" applyBorder="1" applyAlignment="1">
      <alignment horizontal="center"/>
    </xf>
    <xf numFmtId="0" fontId="3" fillId="8" borderId="6" xfId="0" applyFont="1" applyFill="1" applyBorder="1"/>
    <xf numFmtId="1" fontId="3" fillId="8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6" xfId="0" applyNumberFormat="1" applyFont="1" applyBorder="1"/>
    <xf numFmtId="0" fontId="3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3" fillId="3" borderId="6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64" fontId="16" fillId="7" borderId="6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2" fillId="10" borderId="6" xfId="0" applyFont="1" applyFill="1" applyBorder="1" applyAlignment="1"/>
    <xf numFmtId="0" fontId="17" fillId="10" borderId="6" xfId="0" applyFont="1" applyFill="1" applyBorder="1" applyAlignment="1"/>
    <xf numFmtId="0" fontId="2" fillId="10" borderId="6" xfId="0" applyFont="1" applyFill="1" applyBorder="1" applyAlignment="1">
      <alignment horizontal="left" indent="1"/>
    </xf>
    <xf numFmtId="0" fontId="5" fillId="10" borderId="6" xfId="0" applyFont="1" applyFill="1" applyBorder="1" applyAlignment="1">
      <alignment horizontal="left" indent="1"/>
    </xf>
    <xf numFmtId="0" fontId="5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9"/>
  <sheetViews>
    <sheetView tabSelected="1" workbookViewId="0">
      <selection activeCell="H21" sqref="H21"/>
    </sheetView>
  </sheetViews>
  <sheetFormatPr defaultRowHeight="12.75"/>
  <cols>
    <col min="2" max="2" width="28.85546875" customWidth="1"/>
    <col min="3" max="3" width="10.42578125" customWidth="1"/>
    <col min="4" max="4" width="25.85546875" customWidth="1"/>
    <col min="5" max="5" width="18.7109375" bestFit="1" customWidth="1"/>
    <col min="6" max="6" width="14.5703125" customWidth="1"/>
    <col min="7" max="7" width="13.85546875" customWidth="1"/>
    <col min="8" max="9" width="11.7109375" customWidth="1"/>
    <col min="10" max="10" width="10.28515625" customWidth="1"/>
    <col min="11" max="11" width="13.7109375" customWidth="1"/>
    <col min="12" max="12" width="9" customWidth="1"/>
    <col min="14" max="14" width="43.7109375" customWidth="1"/>
    <col min="15" max="15" width="4" customWidth="1"/>
    <col min="16" max="16" width="3.5703125" customWidth="1"/>
  </cols>
  <sheetData>
    <row r="2" spans="2:12">
      <c r="B2" s="2" t="s">
        <v>73</v>
      </c>
      <c r="C2" s="3"/>
    </row>
    <row r="3" spans="2:12">
      <c r="B3" s="42"/>
      <c r="C3" s="42"/>
      <c r="D3" s="42"/>
      <c r="E3" s="42"/>
      <c r="F3" s="42"/>
      <c r="G3" s="42"/>
      <c r="H3" s="42"/>
      <c r="I3" s="42"/>
      <c r="J3" s="42"/>
    </row>
    <row r="4" spans="2:12">
      <c r="B4" s="60" t="s">
        <v>0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50" t="s">
        <v>7</v>
      </c>
      <c r="J4" s="42"/>
      <c r="L4" s="1"/>
    </row>
    <row r="5" spans="2:12">
      <c r="B5" s="107" t="s">
        <v>8</v>
      </c>
      <c r="C5" s="51">
        <v>23</v>
      </c>
      <c r="D5" s="51">
        <v>0.6</v>
      </c>
      <c r="E5" s="51">
        <v>0.2</v>
      </c>
      <c r="F5" s="51">
        <v>1</v>
      </c>
      <c r="G5" s="52">
        <f>C5*D5*F5*E5</f>
        <v>2.76</v>
      </c>
      <c r="H5" s="51">
        <v>1.2</v>
      </c>
      <c r="I5" s="53">
        <f>G5*H5</f>
        <v>3.3119999999999998</v>
      </c>
      <c r="J5" s="42"/>
    </row>
    <row r="6" spans="2:12">
      <c r="B6" s="107" t="s">
        <v>40</v>
      </c>
      <c r="C6" s="51">
        <v>0.6</v>
      </c>
      <c r="D6" s="51">
        <v>0.6</v>
      </c>
      <c r="E6" s="51">
        <v>0.2</v>
      </c>
      <c r="F6" s="51">
        <v>2</v>
      </c>
      <c r="G6" s="52">
        <f>C6*D6*F6*E6</f>
        <v>0.14399999999999999</v>
      </c>
      <c r="H6" s="51">
        <v>0.2</v>
      </c>
      <c r="I6" s="53">
        <f>G6*H7</f>
        <v>0.17279999999999998</v>
      </c>
      <c r="J6" s="42"/>
    </row>
    <row r="7" spans="2:12">
      <c r="B7" s="107" t="s">
        <v>38</v>
      </c>
      <c r="C7" s="51">
        <v>0.84</v>
      </c>
      <c r="D7" s="51">
        <v>0.65</v>
      </c>
      <c r="E7" s="51">
        <v>0.2</v>
      </c>
      <c r="F7" s="51">
        <v>1</v>
      </c>
      <c r="G7" s="52">
        <f>C7*D7*F7*E7</f>
        <v>0.10920000000000002</v>
      </c>
      <c r="H7" s="51">
        <v>1.2</v>
      </c>
      <c r="I7" s="53">
        <f>G7*H8</f>
        <v>0.13104000000000002</v>
      </c>
      <c r="J7" s="42"/>
    </row>
    <row r="8" spans="2:12">
      <c r="B8" s="107" t="s">
        <v>9</v>
      </c>
      <c r="C8" s="51">
        <v>29.3</v>
      </c>
      <c r="D8" s="61"/>
      <c r="E8" s="51">
        <v>0.1</v>
      </c>
      <c r="F8" s="51">
        <v>1</v>
      </c>
      <c r="G8" s="52">
        <f>C8*E8</f>
        <v>2.93</v>
      </c>
      <c r="H8" s="51">
        <v>1.2</v>
      </c>
      <c r="I8" s="53">
        <f>G8*H8</f>
        <v>3.516</v>
      </c>
      <c r="J8" s="42"/>
    </row>
    <row r="9" spans="2:12">
      <c r="B9" s="47"/>
      <c r="C9" s="42"/>
      <c r="D9" s="42"/>
      <c r="E9" s="42"/>
      <c r="F9" s="56" t="s">
        <v>39</v>
      </c>
      <c r="G9" s="57">
        <f>SUM(G5:G8)</f>
        <v>5.9432</v>
      </c>
      <c r="H9" s="58" t="s">
        <v>5</v>
      </c>
      <c r="I9" s="59">
        <f>SUM(I5:I8)</f>
        <v>7.1318400000000004</v>
      </c>
      <c r="J9" s="42"/>
    </row>
    <row r="10" spans="2:12">
      <c r="B10" s="5"/>
      <c r="H10" s="7"/>
      <c r="I10" s="8"/>
    </row>
    <row r="11" spans="2:12">
      <c r="B11" s="5"/>
    </row>
    <row r="12" spans="2:12">
      <c r="B12" s="5"/>
    </row>
    <row r="13" spans="2:12">
      <c r="B13" s="60" t="s">
        <v>10</v>
      </c>
      <c r="C13" s="49" t="s">
        <v>1</v>
      </c>
      <c r="D13" s="49" t="s">
        <v>11</v>
      </c>
      <c r="E13" s="49" t="s">
        <v>12</v>
      </c>
      <c r="F13" s="49" t="s">
        <v>13</v>
      </c>
      <c r="G13" s="49" t="s">
        <v>6</v>
      </c>
      <c r="H13" s="50" t="s">
        <v>14</v>
      </c>
      <c r="I13" s="64" t="s">
        <v>15</v>
      </c>
      <c r="J13" s="64" t="s">
        <v>16</v>
      </c>
      <c r="K13" s="64" t="s">
        <v>17</v>
      </c>
    </row>
    <row r="14" spans="2:12" ht="13.5" customHeight="1">
      <c r="B14" s="108" t="s">
        <v>42</v>
      </c>
      <c r="C14" s="51">
        <f>C5</f>
        <v>23</v>
      </c>
      <c r="D14" s="51">
        <v>3</v>
      </c>
      <c r="E14" s="51">
        <v>1</v>
      </c>
      <c r="F14" s="65">
        <f t="shared" ref="F14:F17" si="0">C14*D14</f>
        <v>69</v>
      </c>
      <c r="G14" s="51">
        <v>1.2</v>
      </c>
      <c r="H14" s="66">
        <f t="shared" ref="H14:H20" si="1">F14*G14</f>
        <v>82.8</v>
      </c>
      <c r="I14" s="67">
        <v>0.88800000000000001</v>
      </c>
      <c r="J14" s="65">
        <f t="shared" ref="J14:J20" si="2">H14*I14</f>
        <v>73.526399999999995</v>
      </c>
      <c r="K14" s="68">
        <f t="shared" ref="K14:K19" si="3">J14*0.001</f>
        <v>7.3526399999999992E-2</v>
      </c>
    </row>
    <row r="15" spans="2:12" ht="13.5" customHeight="1">
      <c r="B15" s="108" t="s">
        <v>42</v>
      </c>
      <c r="C15" s="51">
        <v>23</v>
      </c>
      <c r="D15" s="51">
        <v>1.5</v>
      </c>
      <c r="E15" s="51">
        <v>1</v>
      </c>
      <c r="F15" s="65">
        <f t="shared" ref="F15" si="4">C15*D15</f>
        <v>34.5</v>
      </c>
      <c r="G15" s="51">
        <v>1.2</v>
      </c>
      <c r="H15" s="66">
        <f t="shared" ref="H15" si="5">F15*G15</f>
        <v>41.4</v>
      </c>
      <c r="I15" s="67">
        <v>0.88800000000000001</v>
      </c>
      <c r="J15" s="65">
        <f t="shared" ref="J15" si="6">H15*I15</f>
        <v>36.763199999999998</v>
      </c>
      <c r="K15" s="68">
        <f t="shared" ref="K15" si="7">J15*0.001</f>
        <v>3.6763199999999996E-2</v>
      </c>
    </row>
    <row r="16" spans="2:12" ht="13.5" customHeight="1">
      <c r="B16" s="108" t="s">
        <v>42</v>
      </c>
      <c r="C16" s="51">
        <v>0.5</v>
      </c>
      <c r="D16" s="51">
        <v>6</v>
      </c>
      <c r="E16" s="51">
        <v>1</v>
      </c>
      <c r="F16" s="65">
        <f t="shared" si="0"/>
        <v>3</v>
      </c>
      <c r="G16" s="51">
        <v>1.2</v>
      </c>
      <c r="H16" s="66">
        <f t="shared" si="1"/>
        <v>3.5999999999999996</v>
      </c>
      <c r="I16" s="67">
        <v>0.88800000000000001</v>
      </c>
      <c r="J16" s="65">
        <f t="shared" si="2"/>
        <v>3.1967999999999996</v>
      </c>
      <c r="K16" s="68">
        <f t="shared" si="3"/>
        <v>3.1967999999999996E-3</v>
      </c>
    </row>
    <row r="17" spans="2:11" ht="13.5" customHeight="1">
      <c r="B17" s="108" t="s">
        <v>43</v>
      </c>
      <c r="C17" s="51">
        <f>1.5</f>
        <v>1.5</v>
      </c>
      <c r="D17" s="51">
        <v>6</v>
      </c>
      <c r="E17" s="51">
        <v>1</v>
      </c>
      <c r="F17" s="65">
        <f t="shared" si="0"/>
        <v>9</v>
      </c>
      <c r="G17" s="51">
        <v>1.2</v>
      </c>
      <c r="H17" s="66">
        <f t="shared" si="1"/>
        <v>10.799999999999999</v>
      </c>
      <c r="I17" s="67">
        <v>0.88800000000000001</v>
      </c>
      <c r="J17" s="65">
        <f t="shared" si="2"/>
        <v>9.5903999999999989</v>
      </c>
      <c r="K17" s="68">
        <f t="shared" si="3"/>
        <v>9.5903999999999989E-3</v>
      </c>
    </row>
    <row r="18" spans="2:11" ht="13.5" customHeight="1">
      <c r="B18" s="108" t="s">
        <v>44</v>
      </c>
      <c r="C18" s="51">
        <v>0.5</v>
      </c>
      <c r="D18" s="51">
        <v>6</v>
      </c>
      <c r="E18" s="51">
        <v>2</v>
      </c>
      <c r="F18" s="65">
        <f>C18*D18*E18</f>
        <v>6</v>
      </c>
      <c r="G18" s="51">
        <v>1.2</v>
      </c>
      <c r="H18" s="66">
        <f t="shared" si="1"/>
        <v>7.1999999999999993</v>
      </c>
      <c r="I18" s="67">
        <v>0.88800000000000001</v>
      </c>
      <c r="J18" s="65">
        <f t="shared" si="2"/>
        <v>6.3935999999999993</v>
      </c>
      <c r="K18" s="68">
        <f t="shared" si="3"/>
        <v>6.3935999999999993E-3</v>
      </c>
    </row>
    <row r="19" spans="2:11">
      <c r="B19" s="108" t="s">
        <v>18</v>
      </c>
      <c r="C19" s="51">
        <f>C14</f>
        <v>23</v>
      </c>
      <c r="D19" s="51">
        <v>4</v>
      </c>
      <c r="E19" s="51">
        <v>0</v>
      </c>
      <c r="F19" s="65">
        <f>C19*D19</f>
        <v>92</v>
      </c>
      <c r="G19" s="51">
        <v>1.2</v>
      </c>
      <c r="H19" s="66">
        <f t="shared" si="1"/>
        <v>110.39999999999999</v>
      </c>
      <c r="I19" s="67">
        <v>0.39500000000000002</v>
      </c>
      <c r="J19" s="65">
        <f t="shared" si="2"/>
        <v>43.607999999999997</v>
      </c>
      <c r="K19" s="68">
        <f t="shared" si="3"/>
        <v>4.3608000000000001E-2</v>
      </c>
    </row>
    <row r="20" spans="2:11">
      <c r="B20" s="108" t="s">
        <v>41</v>
      </c>
      <c r="C20" s="51">
        <f>C8</f>
        <v>29.3</v>
      </c>
      <c r="D20" s="51">
        <v>1</v>
      </c>
      <c r="E20" s="51">
        <v>1</v>
      </c>
      <c r="F20" s="65">
        <f>C20</f>
        <v>29.3</v>
      </c>
      <c r="G20" s="51">
        <v>1.3</v>
      </c>
      <c r="H20" s="66">
        <f t="shared" si="1"/>
        <v>38.090000000000003</v>
      </c>
      <c r="I20" s="67">
        <v>1.92</v>
      </c>
      <c r="J20" s="65">
        <f t="shared" si="2"/>
        <v>73.132800000000003</v>
      </c>
      <c r="K20" s="68"/>
    </row>
    <row r="21" spans="2:11">
      <c r="B21" s="47"/>
      <c r="C21" s="42"/>
      <c r="D21" s="42"/>
      <c r="E21" s="48" t="s">
        <v>48</v>
      </c>
      <c r="F21" s="70">
        <f>SUM(F14:F18)</f>
        <v>121.5</v>
      </c>
      <c r="G21" s="46" t="s">
        <v>19</v>
      </c>
      <c r="H21" s="62">
        <f>SUM(H14:H18)</f>
        <v>145.79999999999998</v>
      </c>
      <c r="I21" s="42" t="s">
        <v>45</v>
      </c>
      <c r="J21" s="9">
        <f>SUM(J14:J20)</f>
        <v>246.21119999999999</v>
      </c>
      <c r="K21" s="10"/>
    </row>
    <row r="22" spans="2:11">
      <c r="B22" s="47"/>
      <c r="C22" s="42"/>
      <c r="D22" s="42"/>
      <c r="E22" s="48" t="s">
        <v>47</v>
      </c>
      <c r="F22" s="70">
        <f>SUM(F19)</f>
        <v>92</v>
      </c>
      <c r="G22" s="46" t="s">
        <v>20</v>
      </c>
      <c r="H22" s="62">
        <f>SUM(H19:H19)</f>
        <v>110.39999999999999</v>
      </c>
      <c r="I22" s="42" t="s">
        <v>45</v>
      </c>
      <c r="J22" s="63"/>
      <c r="K22" s="42"/>
    </row>
    <row r="23" spans="2:11">
      <c r="B23" s="47"/>
      <c r="C23" s="42"/>
      <c r="D23" s="42"/>
      <c r="E23" s="48" t="s">
        <v>49</v>
      </c>
      <c r="F23" s="70">
        <f>F20</f>
        <v>29.3</v>
      </c>
      <c r="G23" s="46" t="s">
        <v>21</v>
      </c>
      <c r="H23" s="62">
        <f>H20</f>
        <v>38.090000000000003</v>
      </c>
      <c r="I23" s="42" t="s">
        <v>34</v>
      </c>
      <c r="J23" s="63"/>
      <c r="K23" s="42"/>
    </row>
    <row r="24" spans="2:11">
      <c r="B24" s="47"/>
      <c r="C24" s="42"/>
      <c r="D24" s="42"/>
      <c r="E24" s="37" t="s">
        <v>46</v>
      </c>
      <c r="F24" s="69"/>
      <c r="G24" s="7"/>
      <c r="H24" s="11"/>
      <c r="I24" s="42"/>
      <c r="J24" s="63"/>
      <c r="K24" s="42"/>
    </row>
    <row r="25" spans="2:11">
      <c r="B25" s="5"/>
    </row>
    <row r="26" spans="2:11">
      <c r="B26" s="5"/>
    </row>
    <row r="27" spans="2:11">
      <c r="B27" s="71" t="s">
        <v>22</v>
      </c>
      <c r="C27" s="49" t="s">
        <v>1</v>
      </c>
      <c r="D27" s="49" t="s">
        <v>51</v>
      </c>
      <c r="E27" s="49" t="s">
        <v>23</v>
      </c>
      <c r="F27" s="49" t="s">
        <v>24</v>
      </c>
      <c r="G27" s="49" t="s">
        <v>6</v>
      </c>
      <c r="H27" s="50" t="s">
        <v>25</v>
      </c>
      <c r="I27" s="72" t="s">
        <v>26</v>
      </c>
    </row>
    <row r="28" spans="2:11">
      <c r="B28" s="108" t="s">
        <v>27</v>
      </c>
      <c r="C28" s="51">
        <f>C5</f>
        <v>23</v>
      </c>
      <c r="D28" s="51">
        <v>2</v>
      </c>
      <c r="E28" s="51">
        <v>5</v>
      </c>
      <c r="F28" s="65">
        <f>C28*D28*E28</f>
        <v>230</v>
      </c>
      <c r="G28" s="51">
        <v>1.01</v>
      </c>
      <c r="H28" s="66">
        <f>F28*G28</f>
        <v>232.3</v>
      </c>
      <c r="I28" s="73">
        <f>H28/803</f>
        <v>0.28929016189290163</v>
      </c>
    </row>
    <row r="29" spans="2:11">
      <c r="B29" s="15"/>
      <c r="E29" s="54" t="s">
        <v>57</v>
      </c>
      <c r="F29" s="55">
        <f>SUM(F28:F28)</f>
        <v>230</v>
      </c>
      <c r="G29" s="74" t="s">
        <v>50</v>
      </c>
      <c r="H29" s="75">
        <f>SUM(H28:H28)</f>
        <v>232.3</v>
      </c>
    </row>
    <row r="30" spans="2:11">
      <c r="B30" s="15"/>
      <c r="G30" s="16"/>
      <c r="H30" s="17"/>
    </row>
    <row r="31" spans="2:11">
      <c r="B31" s="18" t="s">
        <v>28</v>
      </c>
      <c r="C31" s="19" t="s">
        <v>1</v>
      </c>
      <c r="D31" s="20" t="s">
        <v>56</v>
      </c>
      <c r="E31" s="21" t="s">
        <v>54</v>
      </c>
      <c r="G31" s="16"/>
      <c r="H31" s="17"/>
    </row>
    <row r="32" spans="2:11">
      <c r="B32" s="109" t="s">
        <v>70</v>
      </c>
      <c r="C32" s="22">
        <f>C14</f>
        <v>23</v>
      </c>
      <c r="D32" s="22">
        <v>1</v>
      </c>
      <c r="E32" s="4">
        <f>C32*D32</f>
        <v>23</v>
      </c>
      <c r="G32" s="16"/>
      <c r="H32" s="17"/>
    </row>
    <row r="33" spans="2:8">
      <c r="B33" s="109" t="s">
        <v>55</v>
      </c>
      <c r="C33" s="22">
        <v>31</v>
      </c>
      <c r="D33" s="22">
        <v>2</v>
      </c>
      <c r="E33" s="4">
        <f>C33*D33</f>
        <v>62</v>
      </c>
      <c r="G33" s="16"/>
      <c r="H33" s="17"/>
    </row>
    <row r="34" spans="2:8">
      <c r="B34" s="110" t="s">
        <v>68</v>
      </c>
      <c r="C34" s="4">
        <f>C8</f>
        <v>29.3</v>
      </c>
      <c r="D34" s="4">
        <v>2</v>
      </c>
      <c r="E34" s="4">
        <f>C34*D34</f>
        <v>58.6</v>
      </c>
      <c r="G34" s="16"/>
      <c r="H34" s="17"/>
    </row>
    <row r="35" spans="2:8">
      <c r="B35" s="23"/>
      <c r="C35" s="1"/>
      <c r="D35" s="6" t="s">
        <v>54</v>
      </c>
      <c r="E35" s="24">
        <f>SUM(E32:E34)</f>
        <v>143.6</v>
      </c>
      <c r="G35" s="16"/>
      <c r="H35" s="17"/>
    </row>
    <row r="36" spans="2:8">
      <c r="B36" s="15"/>
      <c r="H36" s="25"/>
    </row>
    <row r="37" spans="2:8">
      <c r="B37" s="15"/>
      <c r="E37" s="26"/>
      <c r="H37" s="25"/>
    </row>
    <row r="38" spans="2:8">
      <c r="B38" s="27" t="s">
        <v>29</v>
      </c>
      <c r="C38" s="77"/>
      <c r="D38" s="79"/>
      <c r="E38" s="77" t="s">
        <v>71</v>
      </c>
      <c r="F38" s="23" t="s">
        <v>60</v>
      </c>
      <c r="H38" s="25"/>
    </row>
    <row r="39" spans="2:8">
      <c r="B39" s="110" t="s">
        <v>30</v>
      </c>
      <c r="C39" s="87">
        <v>2.7</v>
      </c>
      <c r="D39" s="102">
        <f>F29</f>
        <v>230</v>
      </c>
      <c r="E39" s="103">
        <f t="shared" ref="E39:E46" si="8">C39*D39</f>
        <v>621</v>
      </c>
      <c r="F39" s="80" t="s">
        <v>58</v>
      </c>
      <c r="H39" s="25"/>
    </row>
    <row r="40" spans="2:8">
      <c r="B40" s="110" t="s">
        <v>31</v>
      </c>
      <c r="C40" s="87">
        <f>C5</f>
        <v>23</v>
      </c>
      <c r="D40" s="88">
        <v>1.1000000000000001</v>
      </c>
      <c r="E40" s="103">
        <f t="shared" si="8"/>
        <v>25.3</v>
      </c>
      <c r="F40" s="80" t="s">
        <v>45</v>
      </c>
      <c r="H40" s="25"/>
    </row>
    <row r="41" spans="2:8">
      <c r="B41" s="110" t="s">
        <v>67</v>
      </c>
      <c r="C41" s="87">
        <f>C40</f>
        <v>23</v>
      </c>
      <c r="D41" s="88">
        <v>1.1000000000000001</v>
      </c>
      <c r="E41" s="103">
        <f t="shared" ref="E41" si="9">C41*D41</f>
        <v>25.3</v>
      </c>
      <c r="F41" s="80" t="s">
        <v>45</v>
      </c>
      <c r="H41" s="25"/>
    </row>
    <row r="42" spans="2:8">
      <c r="B42" s="110" t="s">
        <v>32</v>
      </c>
      <c r="C42" s="87">
        <f>C20</f>
        <v>29.3</v>
      </c>
      <c r="D42" s="88">
        <v>1.1000000000000001</v>
      </c>
      <c r="E42" s="103">
        <f t="shared" si="8"/>
        <v>32.230000000000004</v>
      </c>
      <c r="F42" s="80" t="s">
        <v>34</v>
      </c>
      <c r="H42" s="25"/>
    </row>
    <row r="43" spans="2:8">
      <c r="B43" s="110" t="s">
        <v>59</v>
      </c>
      <c r="C43" s="87">
        <v>22</v>
      </c>
      <c r="D43" s="88">
        <v>1</v>
      </c>
      <c r="E43" s="103">
        <f t="shared" si="8"/>
        <v>22</v>
      </c>
      <c r="F43" s="80" t="s">
        <v>45</v>
      </c>
      <c r="H43" s="25"/>
    </row>
    <row r="44" spans="2:8">
      <c r="B44" s="110" t="s">
        <v>72</v>
      </c>
      <c r="C44" s="87">
        <v>48.5</v>
      </c>
      <c r="D44" s="88">
        <v>1.1000000000000001</v>
      </c>
      <c r="E44" s="103">
        <f t="shared" si="8"/>
        <v>53.35</v>
      </c>
      <c r="F44" s="80" t="s">
        <v>45</v>
      </c>
      <c r="H44" s="25"/>
    </row>
    <row r="45" spans="2:8">
      <c r="B45" s="110" t="s">
        <v>69</v>
      </c>
      <c r="C45" s="87">
        <v>24</v>
      </c>
      <c r="D45" s="88">
        <v>1</v>
      </c>
      <c r="E45" s="103">
        <f t="shared" si="8"/>
        <v>24</v>
      </c>
      <c r="F45" s="80" t="s">
        <v>45</v>
      </c>
      <c r="H45" s="25"/>
    </row>
    <row r="46" spans="2:8">
      <c r="B46" s="110" t="s">
        <v>63</v>
      </c>
      <c r="C46" s="87">
        <v>70</v>
      </c>
      <c r="D46" s="88">
        <v>1.1000000000000001</v>
      </c>
      <c r="E46" s="103">
        <f t="shared" si="8"/>
        <v>77</v>
      </c>
      <c r="F46" s="80" t="s">
        <v>34</v>
      </c>
      <c r="H46" s="25"/>
    </row>
    <row r="47" spans="2:8">
      <c r="B47" s="15"/>
      <c r="C47" s="16"/>
      <c r="D47" s="29"/>
      <c r="E47" s="82"/>
      <c r="F47" s="81"/>
      <c r="H47" s="25"/>
    </row>
    <row r="48" spans="2:8">
      <c r="B48" s="15"/>
      <c r="C48" s="16"/>
      <c r="D48" s="29"/>
      <c r="E48" s="42"/>
      <c r="H48" s="25"/>
    </row>
    <row r="49" spans="2:8">
      <c r="B49" s="86" t="s">
        <v>64</v>
      </c>
      <c r="C49" s="77"/>
      <c r="D49" s="85" t="s">
        <v>53</v>
      </c>
      <c r="E49" s="85" t="s">
        <v>52</v>
      </c>
      <c r="F49" s="85" t="s">
        <v>33</v>
      </c>
      <c r="H49" s="25"/>
    </row>
    <row r="50" spans="2:8">
      <c r="B50" s="105" t="s">
        <v>61</v>
      </c>
      <c r="C50" s="104">
        <f>C14</f>
        <v>23</v>
      </c>
      <c r="D50" s="78">
        <v>1</v>
      </c>
      <c r="E50" s="78">
        <v>0.3</v>
      </c>
      <c r="F50" s="104">
        <f>C50*D50*E50</f>
        <v>6.8999999999999995</v>
      </c>
      <c r="H50" s="25"/>
    </row>
    <row r="51" spans="2:8">
      <c r="B51" s="105" t="s">
        <v>61</v>
      </c>
      <c r="C51" s="104">
        <v>1</v>
      </c>
      <c r="D51" s="78">
        <v>1</v>
      </c>
      <c r="E51" s="78">
        <v>0.3</v>
      </c>
      <c r="F51" s="104">
        <f t="shared" ref="F51:F53" si="10">C51*D51*E51</f>
        <v>0.3</v>
      </c>
      <c r="H51" s="25"/>
    </row>
    <row r="52" spans="2:8">
      <c r="B52" s="105" t="s">
        <v>61</v>
      </c>
      <c r="C52" s="104">
        <v>1.8</v>
      </c>
      <c r="D52" s="78">
        <v>1</v>
      </c>
      <c r="E52" s="78">
        <v>0.3</v>
      </c>
      <c r="F52" s="104">
        <f t="shared" si="10"/>
        <v>0.54</v>
      </c>
      <c r="H52" s="25"/>
    </row>
    <row r="53" spans="2:8">
      <c r="B53" s="106" t="s">
        <v>62</v>
      </c>
      <c r="C53" s="104">
        <f>C8</f>
        <v>29.3</v>
      </c>
      <c r="D53" s="103">
        <v>1</v>
      </c>
      <c r="E53" s="78">
        <v>0.3</v>
      </c>
      <c r="F53" s="104">
        <f t="shared" si="10"/>
        <v>8.7899999999999991</v>
      </c>
      <c r="H53" s="25"/>
    </row>
    <row r="54" spans="2:8">
      <c r="B54" s="106" t="s">
        <v>62</v>
      </c>
      <c r="C54" s="104">
        <f>C50</f>
        <v>23</v>
      </c>
      <c r="D54" s="103">
        <v>1</v>
      </c>
      <c r="E54" s="78">
        <v>1</v>
      </c>
      <c r="F54" s="104">
        <f t="shared" ref="F54" si="11">C54*D54*E54</f>
        <v>23</v>
      </c>
      <c r="H54" s="25"/>
    </row>
    <row r="55" spans="2:8">
      <c r="B55" s="26"/>
      <c r="C55" s="30"/>
      <c r="D55" s="31"/>
      <c r="E55" s="100" t="s">
        <v>66</v>
      </c>
      <c r="F55" s="101">
        <f>SUM(F50:F52)</f>
        <v>7.7399999999999993</v>
      </c>
      <c r="H55" s="25"/>
    </row>
    <row r="56" spans="2:8">
      <c r="B56" s="26"/>
      <c r="C56" s="83"/>
      <c r="D56" s="17"/>
      <c r="E56" s="100" t="s">
        <v>65</v>
      </c>
      <c r="F56" s="101">
        <f>SUM(F53:F54)</f>
        <v>31.79</v>
      </c>
      <c r="H56" s="25"/>
    </row>
    <row r="57" spans="2:8">
      <c r="B57" s="26"/>
      <c r="C57" s="16"/>
      <c r="D57" s="3"/>
      <c r="H57" s="25"/>
    </row>
    <row r="58" spans="2:8">
      <c r="B58" s="26"/>
      <c r="C58" s="16"/>
      <c r="D58" s="3"/>
      <c r="H58" s="25"/>
    </row>
    <row r="59" spans="2:8">
      <c r="B59" s="32"/>
      <c r="C59" s="32"/>
      <c r="D59" s="32"/>
      <c r="E59" s="32"/>
      <c r="F59" s="32"/>
      <c r="G59" s="32"/>
    </row>
    <row r="60" spans="2:8">
      <c r="B60" s="32"/>
      <c r="C60" s="35"/>
      <c r="D60" s="32"/>
      <c r="E60" s="32"/>
      <c r="F60" s="32"/>
      <c r="G60" s="32"/>
    </row>
    <row r="61" spans="2:8">
      <c r="B61" s="83"/>
      <c r="C61" s="35"/>
      <c r="D61" s="32"/>
      <c r="E61" s="28"/>
      <c r="F61" s="32"/>
      <c r="G61" s="32"/>
    </row>
    <row r="62" spans="2:8">
      <c r="B62" s="28"/>
      <c r="C62" s="92"/>
      <c r="D62" s="28"/>
      <c r="E62" s="32"/>
      <c r="F62" s="93"/>
      <c r="G62" s="32"/>
    </row>
    <row r="63" spans="2:8">
      <c r="B63" s="32"/>
      <c r="C63" s="35"/>
      <c r="D63" s="32"/>
      <c r="E63" s="32"/>
      <c r="F63" s="32"/>
      <c r="G63" s="32"/>
    </row>
    <row r="64" spans="2:8">
      <c r="B64" s="32"/>
      <c r="C64" s="35"/>
      <c r="D64" s="32"/>
      <c r="E64" s="32"/>
      <c r="F64" s="32"/>
      <c r="G64" s="32"/>
    </row>
    <row r="65" spans="2:11">
      <c r="B65" s="32"/>
      <c r="C65" s="35"/>
      <c r="D65" s="32"/>
      <c r="E65" s="37"/>
      <c r="F65" s="32"/>
      <c r="G65" s="32"/>
      <c r="H65" s="34"/>
    </row>
    <row r="66" spans="2:11">
      <c r="B66" s="32"/>
      <c r="C66" s="35"/>
      <c r="D66" s="83"/>
      <c r="E66" s="31"/>
      <c r="F66" s="94"/>
      <c r="G66" s="36"/>
      <c r="H66" s="93"/>
      <c r="I66" s="32"/>
      <c r="J66" s="32"/>
      <c r="K66" s="32"/>
    </row>
    <row r="67" spans="2:11">
      <c r="B67" s="32"/>
      <c r="C67" s="35"/>
      <c r="D67" s="83"/>
      <c r="E67" s="31"/>
      <c r="F67" s="94"/>
      <c r="G67" s="32"/>
      <c r="H67" s="17"/>
      <c r="I67" s="32"/>
      <c r="J67" s="32"/>
      <c r="K67" s="32"/>
    </row>
    <row r="68" spans="2:11">
      <c r="B68" s="32"/>
      <c r="C68" s="35"/>
      <c r="D68" s="32"/>
      <c r="E68" s="32"/>
      <c r="F68" s="32"/>
      <c r="G68" s="32"/>
      <c r="H68" s="32"/>
      <c r="I68" s="32"/>
      <c r="J68" s="32"/>
      <c r="K68" s="32"/>
    </row>
    <row r="69" spans="2:11">
      <c r="B69" s="32"/>
      <c r="C69" s="35"/>
      <c r="D69" s="32"/>
      <c r="E69" s="32"/>
      <c r="F69" s="32"/>
      <c r="G69" s="32"/>
      <c r="H69" s="32"/>
      <c r="I69" s="32"/>
      <c r="J69" s="32"/>
      <c r="K69" s="32"/>
    </row>
    <row r="70" spans="2:11">
      <c r="B70" s="32"/>
      <c r="C70" s="35"/>
      <c r="D70" s="32"/>
      <c r="E70" s="32"/>
      <c r="F70" s="32"/>
      <c r="G70" s="32"/>
      <c r="H70" s="32"/>
      <c r="I70" s="32"/>
      <c r="J70" s="32"/>
      <c r="K70" s="32"/>
    </row>
    <row r="71" spans="2:11"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2:11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>
      <c r="B74" s="32"/>
      <c r="C74" s="36"/>
      <c r="D74" s="32"/>
      <c r="E74" s="37"/>
      <c r="F74" s="32"/>
      <c r="G74" s="32"/>
      <c r="H74" s="32"/>
      <c r="I74" s="32"/>
      <c r="J74" s="32"/>
      <c r="K74" s="32"/>
    </row>
    <row r="75" spans="2:11">
      <c r="B75" s="90"/>
      <c r="C75" s="76"/>
      <c r="D75" s="76"/>
      <c r="E75" s="76"/>
      <c r="F75" s="76"/>
      <c r="G75" s="7"/>
      <c r="H75" s="96"/>
      <c r="I75" s="32"/>
      <c r="J75" s="32"/>
      <c r="K75" s="32"/>
    </row>
    <row r="76" spans="2:11">
      <c r="B76" s="89"/>
      <c r="C76" s="28"/>
      <c r="D76" s="28"/>
      <c r="E76" s="84"/>
      <c r="F76" s="28"/>
      <c r="G76" s="11"/>
      <c r="H76" s="97"/>
      <c r="I76" s="32"/>
      <c r="J76" s="32"/>
      <c r="K76" s="32"/>
    </row>
    <row r="77" spans="2:11">
      <c r="B77" s="89"/>
      <c r="C77" s="28"/>
      <c r="D77" s="28"/>
      <c r="E77" s="84"/>
      <c r="F77" s="28"/>
      <c r="G77" s="11"/>
      <c r="H77" s="97"/>
      <c r="I77" s="32"/>
      <c r="J77" s="32"/>
      <c r="K77" s="32"/>
    </row>
    <row r="78" spans="2:11">
      <c r="B78" s="89"/>
      <c r="C78" s="28"/>
      <c r="D78" s="28"/>
      <c r="E78" s="84"/>
      <c r="F78" s="28"/>
      <c r="G78" s="11"/>
      <c r="H78" s="97"/>
      <c r="I78" s="32"/>
      <c r="J78" s="32"/>
      <c r="K78" s="32"/>
    </row>
    <row r="79" spans="2:11">
      <c r="B79" s="12"/>
      <c r="C79" s="28"/>
      <c r="D79" s="28"/>
      <c r="E79" s="28"/>
      <c r="F79" s="28"/>
      <c r="G79" s="13"/>
      <c r="H79" s="98"/>
      <c r="I79" s="32"/>
      <c r="J79" s="32"/>
      <c r="K79" s="32"/>
    </row>
    <row r="80" spans="2:11">
      <c r="B80" s="12"/>
      <c r="C80" s="28"/>
      <c r="D80" s="28"/>
      <c r="E80" s="28"/>
      <c r="F80" s="28"/>
      <c r="G80" s="13"/>
      <c r="H80" s="98"/>
      <c r="I80" s="32"/>
      <c r="J80" s="32"/>
      <c r="K80" s="32"/>
    </row>
    <row r="81" spans="2:11">
      <c r="B81" s="12"/>
      <c r="C81" s="28"/>
      <c r="D81" s="28"/>
      <c r="E81" s="28"/>
      <c r="F81" s="28"/>
      <c r="G81" s="14"/>
      <c r="H81" s="32"/>
      <c r="I81" s="32"/>
      <c r="J81" s="32"/>
      <c r="K81" s="32"/>
    </row>
    <row r="82" spans="2:11">
      <c r="B82" s="15"/>
      <c r="C82" s="32"/>
      <c r="D82" s="32"/>
      <c r="E82" s="32"/>
      <c r="F82" s="83"/>
      <c r="G82" s="17"/>
      <c r="H82" s="32"/>
      <c r="I82" s="32"/>
      <c r="J82" s="32"/>
      <c r="K82" s="32"/>
    </row>
    <row r="83" spans="2:11">
      <c r="B83" s="15"/>
      <c r="C83" s="32"/>
      <c r="D83" s="32"/>
      <c r="E83" s="32"/>
      <c r="F83" s="83"/>
      <c r="G83" s="17"/>
      <c r="H83" s="32"/>
      <c r="I83" s="32"/>
      <c r="J83" s="32"/>
      <c r="K83" s="32"/>
    </row>
    <row r="84" spans="2:11">
      <c r="B84" s="15"/>
      <c r="C84" s="32"/>
      <c r="D84" s="32"/>
      <c r="E84" s="32"/>
      <c r="F84" s="83"/>
      <c r="G84" s="17"/>
      <c r="H84" s="32"/>
      <c r="I84" s="32"/>
      <c r="J84" s="32"/>
      <c r="K84" s="32"/>
    </row>
    <row r="85" spans="2:11">
      <c r="B85" s="95"/>
      <c r="C85" s="76"/>
      <c r="D85" s="76"/>
      <c r="E85" s="76"/>
      <c r="F85" s="76"/>
      <c r="G85" s="7"/>
      <c r="H85" s="76"/>
      <c r="I85" s="76"/>
      <c r="J85" s="76"/>
      <c r="K85" s="32"/>
    </row>
    <row r="86" spans="2:11">
      <c r="B86" s="12"/>
      <c r="C86" s="28"/>
      <c r="D86" s="28"/>
      <c r="E86" s="84"/>
      <c r="F86" s="28"/>
      <c r="G86" s="11"/>
      <c r="H86" s="99"/>
      <c r="I86" s="84"/>
      <c r="J86" s="91"/>
      <c r="K86" s="32"/>
    </row>
    <row r="87" spans="2:11">
      <c r="B87" s="12"/>
      <c r="C87" s="28"/>
      <c r="D87" s="28"/>
      <c r="E87" s="84"/>
      <c r="F87" s="28"/>
      <c r="G87" s="11"/>
      <c r="H87" s="99"/>
      <c r="I87" s="84"/>
      <c r="J87" s="91"/>
      <c r="K87" s="32"/>
    </row>
    <row r="88" spans="2:11">
      <c r="B88" s="15"/>
      <c r="C88" s="32"/>
      <c r="D88" s="32"/>
      <c r="E88" s="14"/>
      <c r="F88" s="7"/>
      <c r="G88" s="11"/>
      <c r="H88" s="32"/>
      <c r="I88" s="36"/>
      <c r="J88" s="32"/>
      <c r="K88" s="32"/>
    </row>
    <row r="89" spans="2:11">
      <c r="B89" s="15"/>
      <c r="C89" s="32"/>
      <c r="D89" s="32"/>
      <c r="E89" s="17"/>
      <c r="F89" s="7"/>
      <c r="G89" s="11"/>
      <c r="H89" s="32"/>
      <c r="I89" s="36"/>
      <c r="J89" s="32"/>
      <c r="K89" s="32"/>
    </row>
    <row r="90" spans="2:11">
      <c r="B90" s="15"/>
      <c r="C90" s="32"/>
      <c r="D90" s="32"/>
      <c r="E90" s="83"/>
      <c r="F90" s="17"/>
      <c r="G90" s="7"/>
      <c r="H90" s="11"/>
      <c r="I90" s="32"/>
      <c r="J90" s="36"/>
      <c r="K90" s="32"/>
    </row>
    <row r="91" spans="2:11">
      <c r="B91" s="32"/>
      <c r="C91" s="36"/>
      <c r="D91" s="32"/>
      <c r="E91" s="38"/>
      <c r="F91" s="32"/>
      <c r="G91" s="32"/>
      <c r="H91" s="32"/>
      <c r="I91" s="32"/>
      <c r="J91" s="32"/>
      <c r="K91" s="32"/>
    </row>
    <row r="92" spans="2:11">
      <c r="B92" s="90"/>
      <c r="C92" s="76"/>
      <c r="D92" s="76"/>
      <c r="E92" s="76"/>
      <c r="F92" s="38"/>
      <c r="G92" s="39"/>
      <c r="H92" s="32"/>
      <c r="I92" s="32"/>
    </row>
    <row r="93" spans="2:11">
      <c r="B93" s="89"/>
      <c r="C93" s="28"/>
      <c r="D93" s="28"/>
      <c r="E93" s="84"/>
      <c r="F93" s="40"/>
      <c r="G93" s="41"/>
      <c r="H93" s="32"/>
      <c r="I93" s="32"/>
    </row>
    <row r="94" spans="2:11">
      <c r="B94" s="23"/>
      <c r="C94" s="28"/>
      <c r="D94" s="83"/>
      <c r="E94" s="17"/>
      <c r="F94" s="32"/>
      <c r="G94" s="32"/>
      <c r="H94" s="32"/>
      <c r="I94" s="32"/>
    </row>
    <row r="95" spans="2:11">
      <c r="B95" s="32"/>
      <c r="C95" s="32"/>
      <c r="D95" s="32"/>
      <c r="E95" s="32"/>
      <c r="F95" s="32"/>
      <c r="G95" s="32"/>
      <c r="H95" s="32"/>
      <c r="I95" s="32"/>
    </row>
    <row r="96" spans="2:11">
      <c r="B96" s="32"/>
      <c r="C96" s="32"/>
      <c r="D96" s="32"/>
      <c r="E96" s="32"/>
      <c r="F96" s="32"/>
      <c r="G96" s="32"/>
      <c r="H96" s="32"/>
      <c r="I96" s="32"/>
    </row>
    <row r="97" spans="2:9">
      <c r="B97" s="90"/>
      <c r="C97" s="76"/>
      <c r="D97" s="76"/>
      <c r="E97" s="76"/>
      <c r="F97" s="32"/>
      <c r="G97" s="32"/>
      <c r="H97" s="32"/>
      <c r="I97" s="32"/>
    </row>
    <row r="98" spans="2:9">
      <c r="B98" s="89"/>
      <c r="C98" s="28"/>
      <c r="D98" s="28"/>
      <c r="E98" s="84"/>
      <c r="F98" s="32"/>
      <c r="G98" s="32"/>
    </row>
    <row r="99" spans="2:9">
      <c r="B99" s="89"/>
      <c r="C99" s="28"/>
      <c r="D99" s="28"/>
      <c r="E99" s="84"/>
      <c r="F99" s="32"/>
      <c r="G99" s="32"/>
    </row>
    <row r="100" spans="2:9">
      <c r="B100" s="89"/>
      <c r="C100" s="28"/>
      <c r="D100" s="28"/>
      <c r="E100" s="84"/>
      <c r="F100" s="32"/>
      <c r="G100" s="32"/>
    </row>
    <row r="101" spans="2:9">
      <c r="B101" s="89"/>
      <c r="C101" s="28"/>
      <c r="D101" s="28"/>
      <c r="E101" s="84"/>
      <c r="F101" s="32"/>
      <c r="G101" s="32"/>
    </row>
    <row r="102" spans="2:9">
      <c r="B102" s="23"/>
      <c r="C102" s="28"/>
      <c r="D102" s="83"/>
      <c r="E102" s="17"/>
      <c r="F102" s="32"/>
      <c r="G102" s="32"/>
    </row>
    <row r="103" spans="2:9">
      <c r="B103" s="23"/>
      <c r="C103" s="28"/>
      <c r="D103" s="83"/>
      <c r="E103" s="17"/>
      <c r="F103" s="32"/>
      <c r="G103" s="32"/>
    </row>
    <row r="104" spans="2:9">
      <c r="B104" s="23"/>
      <c r="C104" s="28"/>
      <c r="D104" s="83"/>
      <c r="E104" s="17"/>
      <c r="F104" s="32"/>
      <c r="G104" s="32"/>
    </row>
    <row r="105" spans="2:9">
      <c r="B105" s="32"/>
      <c r="C105" s="35"/>
      <c r="D105" s="32"/>
      <c r="E105" s="32"/>
      <c r="F105" s="32"/>
      <c r="G105" s="32"/>
    </row>
    <row r="106" spans="2:9">
      <c r="B106" s="83"/>
      <c r="C106" s="35"/>
      <c r="D106" s="32"/>
      <c r="E106" s="28"/>
      <c r="F106" s="32"/>
      <c r="G106" s="32"/>
    </row>
    <row r="107" spans="2:9">
      <c r="B107" s="28"/>
      <c r="C107" s="92"/>
      <c r="D107" s="28"/>
      <c r="E107" s="32"/>
      <c r="F107" s="93"/>
      <c r="G107" s="32"/>
    </row>
    <row r="108" spans="2:9">
      <c r="B108" s="23"/>
      <c r="C108" s="28"/>
      <c r="D108" s="83"/>
      <c r="E108" s="17"/>
      <c r="F108" s="32"/>
      <c r="G108" s="32"/>
    </row>
    <row r="109" spans="2:9">
      <c r="B109" s="32"/>
      <c r="C109" s="32"/>
      <c r="D109" s="32"/>
      <c r="E109" s="32"/>
      <c r="F109" s="32"/>
      <c r="G109" s="32"/>
    </row>
    <row r="110" spans="2:9">
      <c r="B110" s="90"/>
      <c r="C110" s="76"/>
      <c r="D110" s="76"/>
      <c r="E110" s="76"/>
      <c r="F110" s="32"/>
      <c r="G110" s="32"/>
    </row>
    <row r="111" spans="2:9">
      <c r="B111" s="89"/>
      <c r="C111" s="28"/>
      <c r="D111" s="28"/>
      <c r="E111" s="84"/>
      <c r="F111" s="32"/>
      <c r="G111" s="32"/>
    </row>
    <row r="112" spans="2:9">
      <c r="B112" s="89"/>
      <c r="C112" s="28"/>
      <c r="D112" s="28"/>
      <c r="E112" s="84"/>
      <c r="F112" s="32"/>
      <c r="G112" s="32"/>
    </row>
    <row r="113" spans="2:7">
      <c r="B113" s="89"/>
      <c r="C113" s="28"/>
      <c r="D113" s="28"/>
      <c r="E113" s="84"/>
      <c r="F113" s="32"/>
      <c r="G113" s="32"/>
    </row>
    <row r="114" spans="2:7">
      <c r="B114" s="23"/>
      <c r="C114" s="28"/>
      <c r="D114" s="83"/>
      <c r="E114" s="17"/>
      <c r="F114" s="32"/>
      <c r="G114" s="32"/>
    </row>
    <row r="115" spans="2:7">
      <c r="B115" s="23"/>
      <c r="C115" s="28"/>
      <c r="D115" s="83"/>
      <c r="E115" s="17"/>
      <c r="F115" s="32"/>
      <c r="G115" s="32"/>
    </row>
    <row r="116" spans="2:7">
      <c r="B116" s="23"/>
      <c r="C116" s="28"/>
      <c r="D116" s="83"/>
      <c r="E116" s="17"/>
      <c r="F116" s="32"/>
      <c r="G116" s="32"/>
    </row>
    <row r="117" spans="2:7">
      <c r="B117" s="90"/>
      <c r="C117" s="76"/>
      <c r="D117" s="76"/>
      <c r="E117" s="76"/>
      <c r="F117" s="32"/>
      <c r="G117" s="32"/>
    </row>
    <row r="118" spans="2:7">
      <c r="B118" s="89"/>
      <c r="C118" s="28"/>
      <c r="D118" s="28"/>
      <c r="E118" s="84"/>
      <c r="F118" s="32"/>
      <c r="G118" s="32"/>
    </row>
    <row r="119" spans="2:7">
      <c r="B119" s="89"/>
      <c r="C119" s="28"/>
      <c r="D119" s="28"/>
      <c r="E119" s="84"/>
      <c r="F119" s="32"/>
      <c r="G119" s="32"/>
    </row>
    <row r="120" spans="2:7">
      <c r="B120" s="23"/>
      <c r="C120" s="28"/>
      <c r="D120" s="83"/>
      <c r="E120" s="17"/>
      <c r="F120" s="32"/>
      <c r="G120" s="32"/>
    </row>
    <row r="121" spans="2:7">
      <c r="B121" s="23"/>
      <c r="C121" s="28"/>
      <c r="D121" s="83"/>
      <c r="E121" s="17"/>
      <c r="F121" s="32"/>
      <c r="G121" s="32"/>
    </row>
    <row r="122" spans="2:7">
      <c r="B122" s="32"/>
      <c r="C122" s="35"/>
      <c r="D122" s="32"/>
      <c r="E122" s="32"/>
      <c r="F122" s="32"/>
      <c r="G122" s="32"/>
    </row>
    <row r="123" spans="2:7">
      <c r="B123" s="90"/>
      <c r="C123" s="76"/>
      <c r="D123" s="76"/>
      <c r="E123" s="76"/>
      <c r="F123" s="32"/>
      <c r="G123" s="32"/>
    </row>
    <row r="124" spans="2:7">
      <c r="B124" s="23"/>
      <c r="C124" s="28"/>
      <c r="D124" s="91"/>
      <c r="E124" s="84"/>
      <c r="F124" s="32"/>
      <c r="G124" s="32"/>
    </row>
    <row r="125" spans="2:7">
      <c r="B125" s="23"/>
      <c r="C125" s="28"/>
      <c r="D125" s="28"/>
      <c r="E125" s="84"/>
      <c r="F125" s="32"/>
      <c r="G125" s="32"/>
    </row>
    <row r="126" spans="2:7">
      <c r="B126" s="26"/>
      <c r="C126" s="28"/>
      <c r="D126" s="28"/>
      <c r="E126" s="84"/>
      <c r="F126" s="32"/>
      <c r="G126" s="32"/>
    </row>
    <row r="127" spans="2:7">
      <c r="B127" s="26"/>
      <c r="C127" s="28"/>
      <c r="D127" s="28"/>
      <c r="E127" s="84"/>
      <c r="F127" s="32"/>
      <c r="G127" s="32"/>
    </row>
    <row r="128" spans="2:7">
      <c r="B128" s="26"/>
      <c r="C128" s="28"/>
      <c r="D128" s="28"/>
      <c r="E128" s="84"/>
      <c r="F128" s="32"/>
      <c r="G128" s="32"/>
    </row>
    <row r="129" spans="2:7">
      <c r="B129" s="26"/>
      <c r="C129" s="28"/>
      <c r="D129" s="28"/>
      <c r="E129" s="84"/>
      <c r="F129" s="32"/>
      <c r="G129" s="32"/>
    </row>
    <row r="130" spans="2:7">
      <c r="B130" s="26"/>
      <c r="C130" s="28"/>
      <c r="D130" s="28"/>
      <c r="E130" s="84"/>
      <c r="F130" s="32"/>
      <c r="G130" s="32"/>
    </row>
    <row r="131" spans="2:7">
      <c r="B131" s="26"/>
      <c r="C131" s="28"/>
      <c r="D131" s="28"/>
      <c r="E131" s="84"/>
      <c r="F131" s="32"/>
      <c r="G131" s="32"/>
    </row>
    <row r="132" spans="2:7">
      <c r="B132" s="26"/>
      <c r="C132" s="28"/>
      <c r="D132" s="28"/>
      <c r="E132" s="84"/>
      <c r="F132" s="32"/>
      <c r="G132" s="32"/>
    </row>
    <row r="133" spans="2:7">
      <c r="B133" s="26"/>
      <c r="C133" s="28"/>
      <c r="D133" s="28"/>
      <c r="E133" s="84"/>
      <c r="F133" s="32"/>
      <c r="G133" s="32"/>
    </row>
    <row r="134" spans="2:7">
      <c r="B134" s="26"/>
      <c r="C134" s="28"/>
      <c r="D134" s="28"/>
      <c r="E134" s="84"/>
      <c r="F134" s="32"/>
      <c r="G134" s="32"/>
    </row>
    <row r="135" spans="2:7">
      <c r="B135" s="26"/>
      <c r="C135" s="28"/>
      <c r="D135" s="28"/>
      <c r="E135" s="84"/>
      <c r="F135" s="32"/>
      <c r="G135" s="32"/>
    </row>
    <row r="136" spans="2:7">
      <c r="B136" s="32"/>
      <c r="C136" s="32"/>
      <c r="D136" s="83"/>
      <c r="E136" s="17"/>
      <c r="F136" s="32"/>
      <c r="G136" s="32"/>
    </row>
    <row r="137" spans="2:7">
      <c r="B137" s="32"/>
      <c r="C137" s="32"/>
      <c r="D137" s="32"/>
      <c r="E137" s="32"/>
      <c r="F137" s="32"/>
      <c r="G137" s="32"/>
    </row>
    <row r="138" spans="2:7">
      <c r="B138" s="32"/>
      <c r="C138" s="32"/>
      <c r="D138" s="32"/>
      <c r="E138" s="32"/>
      <c r="F138" s="32"/>
      <c r="G138" s="32"/>
    </row>
    <row r="139" spans="2:7">
      <c r="B139" s="32"/>
      <c r="C139" s="32"/>
      <c r="D139" s="32"/>
      <c r="E139" s="32"/>
      <c r="F139" s="32"/>
      <c r="G139" s="32"/>
    </row>
    <row r="140" spans="2:7">
      <c r="B140" s="32"/>
      <c r="C140" s="32"/>
      <c r="D140" s="83"/>
      <c r="E140" s="31"/>
      <c r="F140" s="32"/>
      <c r="G140" s="32"/>
    </row>
    <row r="141" spans="2:7">
      <c r="B141" s="32"/>
      <c r="C141" s="32"/>
      <c r="D141" s="83"/>
      <c r="E141" s="31"/>
      <c r="F141" s="32"/>
      <c r="G141" s="32"/>
    </row>
    <row r="142" spans="2:7">
      <c r="B142" s="32"/>
      <c r="C142" s="32"/>
      <c r="D142" s="32"/>
      <c r="E142" s="32"/>
      <c r="F142" s="32"/>
      <c r="G142" s="32"/>
    </row>
    <row r="143" spans="2:7">
      <c r="B143" s="32"/>
      <c r="C143" s="32"/>
      <c r="D143" s="32"/>
      <c r="E143" s="32"/>
      <c r="F143" s="32"/>
      <c r="G143" s="32"/>
    </row>
    <row r="144" spans="2:7">
      <c r="B144" s="32"/>
      <c r="C144" s="32"/>
      <c r="D144" s="32"/>
      <c r="E144" s="32"/>
      <c r="F144" s="32"/>
      <c r="G144" s="32"/>
    </row>
    <row r="145" spans="2:7">
      <c r="B145" s="32"/>
      <c r="C145" s="32"/>
      <c r="D145" s="32"/>
      <c r="E145" s="32"/>
      <c r="F145" s="32"/>
      <c r="G145" s="32"/>
    </row>
    <row r="146" spans="2:7">
      <c r="B146" s="32"/>
      <c r="C146" s="32"/>
      <c r="D146" s="32"/>
      <c r="E146" s="32"/>
      <c r="F146" s="32"/>
      <c r="G146" s="32"/>
    </row>
    <row r="147" spans="2:7">
      <c r="B147" s="90"/>
      <c r="C147" s="76"/>
      <c r="D147" s="76"/>
      <c r="E147" s="76"/>
      <c r="F147" s="32"/>
      <c r="G147" s="32"/>
    </row>
    <row r="148" spans="2:7">
      <c r="B148" s="26"/>
      <c r="C148" s="28"/>
      <c r="D148" s="28"/>
      <c r="E148" s="84"/>
      <c r="F148" s="32"/>
      <c r="G148" s="32"/>
    </row>
    <row r="149" spans="2:7">
      <c r="B149" s="26"/>
      <c r="C149" s="28"/>
      <c r="D149" s="28"/>
      <c r="E149" s="84"/>
      <c r="F149" s="32"/>
      <c r="G149" s="32"/>
    </row>
    <row r="150" spans="2:7">
      <c r="B150" s="26"/>
      <c r="C150" s="28"/>
      <c r="D150" s="28"/>
      <c r="E150" s="84"/>
      <c r="F150" s="32"/>
      <c r="G150" s="32"/>
    </row>
    <row r="151" spans="2:7">
      <c r="B151" s="26"/>
      <c r="C151" s="28"/>
      <c r="D151" s="28"/>
      <c r="E151" s="84"/>
      <c r="F151" s="32"/>
      <c r="G151" s="32"/>
    </row>
    <row r="152" spans="2:7">
      <c r="B152" s="26"/>
      <c r="C152" s="28"/>
      <c r="D152" s="28"/>
      <c r="E152" s="84"/>
      <c r="F152" s="32"/>
      <c r="G152" s="32"/>
    </row>
    <row r="153" spans="2:7">
      <c r="B153" s="26"/>
      <c r="C153" s="28"/>
      <c r="D153" s="28"/>
      <c r="E153" s="84"/>
      <c r="F153" s="32"/>
      <c r="G153" s="32"/>
    </row>
    <row r="154" spans="2:7">
      <c r="B154" s="26"/>
      <c r="C154" s="28"/>
      <c r="D154" s="28"/>
      <c r="E154" s="84"/>
      <c r="F154" s="32"/>
      <c r="G154" s="32"/>
    </row>
    <row r="155" spans="2:7">
      <c r="B155" s="26"/>
      <c r="C155" s="28"/>
      <c r="D155" s="28"/>
      <c r="E155" s="84"/>
      <c r="F155" s="32"/>
      <c r="G155" s="32"/>
    </row>
    <row r="156" spans="2:7">
      <c r="B156" s="26"/>
      <c r="C156" s="28"/>
      <c r="D156" s="28"/>
      <c r="E156" s="84"/>
      <c r="F156" s="32"/>
      <c r="G156" s="32"/>
    </row>
    <row r="157" spans="2:7">
      <c r="B157" s="26"/>
      <c r="C157" s="28"/>
      <c r="D157" s="28"/>
      <c r="E157" s="84"/>
      <c r="F157" s="32"/>
      <c r="G157" s="32"/>
    </row>
    <row r="158" spans="2:7">
      <c r="B158" s="26"/>
      <c r="C158" s="28"/>
      <c r="D158" s="28"/>
      <c r="E158" s="84"/>
      <c r="F158" s="32"/>
      <c r="G158" s="32"/>
    </row>
    <row r="159" spans="2:7">
      <c r="B159" s="26"/>
      <c r="C159" s="28"/>
      <c r="D159" s="28"/>
      <c r="E159" s="84"/>
      <c r="F159" s="32"/>
      <c r="G159" s="32"/>
    </row>
    <row r="160" spans="2:7">
      <c r="B160" s="26"/>
      <c r="C160" s="28"/>
      <c r="D160" s="28"/>
      <c r="E160" s="84"/>
      <c r="F160" s="32"/>
      <c r="G160" s="32"/>
    </row>
    <row r="161" spans="2:7">
      <c r="B161" s="26"/>
      <c r="C161" s="28"/>
      <c r="D161" s="28"/>
      <c r="E161" s="84"/>
      <c r="F161" s="32"/>
      <c r="G161" s="32"/>
    </row>
    <row r="162" spans="2:7">
      <c r="B162" s="26"/>
      <c r="C162" s="28"/>
      <c r="D162" s="28"/>
      <c r="E162" s="84"/>
      <c r="F162" s="32"/>
      <c r="G162" s="32"/>
    </row>
    <row r="163" spans="2:7">
      <c r="B163" s="26"/>
      <c r="C163" s="28"/>
      <c r="D163" s="28"/>
      <c r="E163" s="84"/>
      <c r="F163" s="32"/>
      <c r="G163" s="32"/>
    </row>
    <row r="164" spans="2:7">
      <c r="B164" s="26"/>
      <c r="C164" s="28"/>
      <c r="D164" s="28"/>
      <c r="E164" s="84"/>
      <c r="F164" s="32"/>
      <c r="G164" s="32"/>
    </row>
    <row r="165" spans="2:7">
      <c r="B165" s="26"/>
      <c r="C165" s="28"/>
      <c r="D165" s="28"/>
      <c r="E165" s="84"/>
      <c r="F165" s="32"/>
      <c r="G165" s="32"/>
    </row>
    <row r="166" spans="2:7">
      <c r="B166" s="26"/>
      <c r="C166" s="28"/>
      <c r="D166" s="28"/>
      <c r="E166" s="84"/>
      <c r="F166" s="32"/>
      <c r="G166" s="32"/>
    </row>
    <row r="167" spans="2:7">
      <c r="B167" s="26"/>
      <c r="C167" s="28"/>
      <c r="D167" s="28"/>
      <c r="E167" s="84"/>
      <c r="F167" s="32"/>
      <c r="G167" s="32"/>
    </row>
    <row r="168" spans="2:7">
      <c r="B168" s="26"/>
      <c r="C168" s="28"/>
      <c r="D168" s="28"/>
      <c r="E168" s="84"/>
      <c r="F168" s="32"/>
      <c r="G168" s="32"/>
    </row>
    <row r="169" spans="2:7">
      <c r="B169" s="26"/>
      <c r="C169" s="28"/>
      <c r="D169" s="28"/>
      <c r="E169" s="84"/>
      <c r="F169" s="32"/>
      <c r="G169" s="32"/>
    </row>
    <row r="170" spans="2:7">
      <c r="B170" s="26"/>
      <c r="C170" s="28"/>
      <c r="D170" s="28"/>
      <c r="E170" s="84"/>
      <c r="F170" s="32"/>
      <c r="G170" s="32"/>
    </row>
    <row r="171" spans="2:7">
      <c r="B171" s="26"/>
      <c r="C171" s="28"/>
      <c r="D171" s="28"/>
      <c r="E171" s="84"/>
      <c r="F171" s="32"/>
      <c r="G171" s="32"/>
    </row>
    <row r="172" spans="2:7">
      <c r="B172" s="32"/>
      <c r="C172" s="28"/>
      <c r="D172" s="83"/>
      <c r="E172" s="17"/>
      <c r="F172" s="32"/>
      <c r="G172" s="32"/>
    </row>
    <row r="173" spans="2:7">
      <c r="B173" s="32"/>
      <c r="C173" s="28"/>
      <c r="D173" s="28"/>
      <c r="E173" s="84"/>
      <c r="F173" s="32"/>
      <c r="G173" s="32"/>
    </row>
    <row r="174" spans="2:7">
      <c r="B174" s="32"/>
      <c r="C174" s="28"/>
      <c r="D174" s="28"/>
      <c r="E174" s="28"/>
      <c r="F174" s="32"/>
      <c r="G174" s="32"/>
    </row>
    <row r="175" spans="2:7">
      <c r="B175" s="83"/>
      <c r="C175" s="28"/>
      <c r="D175" s="28"/>
      <c r="E175" s="28"/>
      <c r="F175" s="32"/>
      <c r="G175" s="32"/>
    </row>
    <row r="176" spans="2:7">
      <c r="B176" s="26"/>
      <c r="C176" s="28"/>
      <c r="D176" s="28"/>
      <c r="E176" s="28"/>
      <c r="F176" s="32"/>
      <c r="G176" s="32"/>
    </row>
    <row r="177" spans="2:7">
      <c r="B177" s="26"/>
      <c r="C177" s="28"/>
      <c r="D177" s="28"/>
      <c r="E177" s="28"/>
      <c r="F177" s="32"/>
      <c r="G177" s="32"/>
    </row>
    <row r="178" spans="2:7">
      <c r="B178" s="26"/>
      <c r="C178" s="28"/>
      <c r="D178" s="28"/>
      <c r="E178" s="28"/>
      <c r="F178" s="32"/>
      <c r="G178" s="32"/>
    </row>
    <row r="179" spans="2:7">
      <c r="B179" s="83"/>
      <c r="C179" s="17"/>
      <c r="D179" s="32"/>
      <c r="E179" s="32"/>
      <c r="F179" s="32"/>
      <c r="G179" s="32"/>
    </row>
    <row r="180" spans="2:7">
      <c r="B180" s="32"/>
      <c r="C180" s="32"/>
      <c r="D180" s="32"/>
      <c r="E180" s="32"/>
      <c r="F180" s="32"/>
      <c r="G180" s="32"/>
    </row>
    <row r="181" spans="2:7">
      <c r="B181" s="32"/>
      <c r="C181" s="32"/>
      <c r="D181" s="32"/>
      <c r="E181" s="32"/>
      <c r="F181" s="32"/>
      <c r="G181" s="32"/>
    </row>
    <row r="182" spans="2:7">
      <c r="B182" s="32"/>
      <c r="C182" s="32"/>
      <c r="D182" s="32"/>
      <c r="E182" s="32"/>
      <c r="F182" s="32"/>
      <c r="G182" s="32"/>
    </row>
    <row r="183" spans="2:7">
      <c r="B183" s="32"/>
      <c r="C183" s="32"/>
      <c r="D183" s="83"/>
      <c r="E183" s="31"/>
      <c r="F183" s="32"/>
      <c r="G183" s="32"/>
    </row>
    <row r="184" spans="2:7">
      <c r="B184" s="32"/>
      <c r="C184" s="32"/>
      <c r="D184" s="83"/>
      <c r="E184" s="31"/>
      <c r="F184" s="32"/>
      <c r="G184" s="32"/>
    </row>
    <row r="185" spans="2:7">
      <c r="B185" s="32"/>
      <c r="C185" s="32"/>
      <c r="D185" s="32"/>
      <c r="E185" s="32"/>
      <c r="F185" s="32"/>
      <c r="G185" s="32"/>
    </row>
    <row r="186" spans="2:7">
      <c r="B186" s="32"/>
      <c r="C186" s="32"/>
      <c r="D186" s="32"/>
      <c r="E186" s="32"/>
      <c r="F186" s="32"/>
      <c r="G186" s="32"/>
    </row>
    <row r="187" spans="2:7">
      <c r="B187" s="32"/>
      <c r="C187" s="32"/>
      <c r="D187" s="26"/>
      <c r="E187" s="31"/>
      <c r="F187" s="32"/>
      <c r="G187" s="32"/>
    </row>
    <row r="188" spans="2:7">
      <c r="B188" s="32"/>
      <c r="C188" s="32"/>
      <c r="D188" s="26"/>
      <c r="E188" s="31"/>
      <c r="F188" s="32"/>
      <c r="G188" s="32"/>
    </row>
    <row r="189" spans="2:7">
      <c r="B189" s="32"/>
      <c r="C189" s="32"/>
      <c r="D189" s="32"/>
      <c r="E189" s="32"/>
      <c r="F189" s="32"/>
      <c r="G189" s="32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76"/>
  <sheetViews>
    <sheetView workbookViewId="0">
      <selection activeCell="E3" sqref="E3"/>
    </sheetView>
  </sheetViews>
  <sheetFormatPr defaultRowHeight="12.75"/>
  <cols>
    <col min="2" max="2" width="18.42578125" customWidth="1"/>
    <col min="3" max="3" width="10.7109375" customWidth="1"/>
    <col min="4" max="4" width="9.28515625" customWidth="1"/>
    <col min="5" max="5" width="11.5703125" customWidth="1"/>
    <col min="6" max="6" width="8.7109375" customWidth="1"/>
    <col min="7" max="7" width="25.5703125" customWidth="1"/>
    <col min="8" max="8" width="9" customWidth="1"/>
    <col min="9" max="9" width="25.5703125" customWidth="1"/>
    <col min="10" max="11" width="16.85546875" customWidth="1"/>
    <col min="12" max="12" width="9" customWidth="1"/>
  </cols>
  <sheetData>
    <row r="3" spans="2:5">
      <c r="B3" t="s">
        <v>35</v>
      </c>
      <c r="C3" t="s">
        <v>36</v>
      </c>
      <c r="D3" s="33" t="e">
        <f>Vundament!#REF!+Vundament!I5+Vundament!#REF!+Vundament!#REF!+Vundament!#REF!</f>
        <v>#REF!</v>
      </c>
      <c r="E3" t="s">
        <v>37</v>
      </c>
    </row>
    <row r="26" spans="5:6">
      <c r="E26" s="43"/>
      <c r="F26" s="43"/>
    </row>
    <row r="27" spans="5:6">
      <c r="E27" s="43"/>
      <c r="F27" s="43"/>
    </row>
    <row r="28" spans="5:6">
      <c r="E28" s="43"/>
      <c r="F28" s="43"/>
    </row>
    <row r="29" spans="5:6">
      <c r="E29" s="43"/>
      <c r="F29" s="43"/>
    </row>
    <row r="30" spans="5:6">
      <c r="E30" s="43"/>
      <c r="F30" s="43"/>
    </row>
    <row r="31" spans="5:6">
      <c r="E31" s="43"/>
      <c r="F31" s="43"/>
    </row>
    <row r="32" spans="5:6">
      <c r="E32" s="43"/>
      <c r="F32" s="43"/>
    </row>
    <row r="33" spans="5:6">
      <c r="E33" s="43"/>
      <c r="F33" s="43"/>
    </row>
    <row r="34" spans="5:6">
      <c r="E34" s="43"/>
      <c r="F34" s="43"/>
    </row>
    <row r="73" spans="3:3">
      <c r="C73" s="42"/>
    </row>
    <row r="74" spans="3:3">
      <c r="C74" s="42"/>
    </row>
    <row r="75" spans="3:3">
      <c r="C75" s="44"/>
    </row>
    <row r="76" spans="3:3">
      <c r="C76" s="45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34834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Vundament</vt:lpstr>
      <vt:lpstr>Vund_hinnapäring</vt:lpstr>
      <vt:lpstr>Vundament!Print_Area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Arvuti</cp:lastModifiedBy>
  <cp:revision>59</cp:revision>
  <cp:lastPrinted>2011-08-01T06:27:26Z</cp:lastPrinted>
  <dcterms:created xsi:type="dcterms:W3CDTF">1996-10-14T23:33:28Z</dcterms:created>
  <dcterms:modified xsi:type="dcterms:W3CDTF">2013-10-04T06:51:23Z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-939996193</vt:i4>
  </property>
  <property fmtid="{D5CDD505-2E9C-101B-9397-08002B2CF9AE}" pid="3" name="_AuthorEmail">
    <vt:lpwstr>Ove.Oot@mail.ee</vt:lpwstr>
  </property>
  <property fmtid="{D5CDD505-2E9C-101B-9397-08002B2CF9AE}" pid="4" name="_AuthorEmailDisplayName">
    <vt:lpwstr>Ove Oot</vt:lpwstr>
  </property>
  <property fmtid="{D5CDD505-2E9C-101B-9397-08002B2CF9AE}" pid="5" name="_ReviewingToolsShownOnce">
    <vt:lpwstr/>
  </property>
</Properties>
</file>