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showInkAnnotation="0" autoCompressPictures="0"/>
  <bookViews>
    <workbookView xWindow="160" yWindow="0" windowWidth="16380" windowHeight="11960" tabRatio="328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N13" i="1"/>
  <c r="M13" i="1"/>
  <c r="G13" i="1"/>
  <c r="O13" i="1"/>
  <c r="U13" i="1"/>
  <c r="P13" i="1"/>
  <c r="V13" i="1"/>
  <c r="Q13" i="1"/>
  <c r="J13" i="1"/>
  <c r="R13" i="1"/>
  <c r="K13" i="1"/>
  <c r="S13" i="1"/>
  <c r="L13" i="1"/>
  <c r="T13" i="1"/>
  <c r="W13" i="1"/>
  <c r="X13" i="1"/>
  <c r="F14" i="1"/>
  <c r="G14" i="1"/>
  <c r="O14" i="1"/>
  <c r="J14" i="1"/>
  <c r="K14" i="1"/>
  <c r="L14" i="1"/>
  <c r="M14" i="1"/>
  <c r="P14" i="1"/>
  <c r="V14" i="1"/>
  <c r="P16" i="1"/>
  <c r="V16" i="1"/>
  <c r="P18" i="1"/>
  <c r="V18" i="1"/>
  <c r="P19" i="1"/>
  <c r="V19" i="1"/>
  <c r="P20" i="1"/>
  <c r="V20" i="1"/>
  <c r="P21" i="1"/>
  <c r="V21" i="1"/>
  <c r="P22" i="1"/>
  <c r="V22" i="1"/>
  <c r="P24" i="1"/>
  <c r="V24" i="1"/>
  <c r="P25" i="1"/>
  <c r="V25" i="1"/>
  <c r="P26" i="1"/>
  <c r="V26" i="1"/>
  <c r="P29" i="1"/>
  <c r="V29" i="1"/>
  <c r="P30" i="1"/>
  <c r="V30" i="1"/>
  <c r="P32" i="1"/>
  <c r="V32" i="1"/>
  <c r="P33" i="1"/>
  <c r="V33" i="1"/>
  <c r="P34" i="1"/>
  <c r="V34" i="1"/>
  <c r="P37" i="1"/>
  <c r="V37" i="1"/>
  <c r="P40" i="1"/>
  <c r="V40" i="1"/>
  <c r="P41" i="1"/>
  <c r="V41" i="1"/>
  <c r="P43" i="1"/>
  <c r="V43" i="1"/>
  <c r="P44" i="1"/>
  <c r="V44" i="1"/>
  <c r="P45" i="1"/>
  <c r="V45" i="1"/>
  <c r="P47" i="1"/>
  <c r="V47" i="1"/>
  <c r="P50" i="1"/>
  <c r="V50" i="1"/>
  <c r="P51" i="1"/>
  <c r="V51" i="1"/>
  <c r="P52" i="1"/>
  <c r="V52" i="1"/>
  <c r="P53" i="1"/>
  <c r="V53" i="1"/>
  <c r="P54" i="1"/>
  <c r="V54" i="1"/>
  <c r="P55" i="1"/>
  <c r="V55" i="1"/>
  <c r="P56" i="1"/>
  <c r="V56" i="1"/>
  <c r="P57" i="1"/>
  <c r="V57" i="1"/>
  <c r="P58" i="1"/>
  <c r="V58" i="1"/>
  <c r="P59" i="1"/>
  <c r="V59" i="1"/>
  <c r="P61" i="1"/>
  <c r="V61" i="1"/>
  <c r="P62" i="1"/>
  <c r="V62" i="1"/>
  <c r="P64" i="1"/>
  <c r="V64" i="1"/>
  <c r="P68" i="1"/>
  <c r="V68" i="1"/>
  <c r="P69" i="1"/>
  <c r="V69" i="1"/>
  <c r="P70" i="1"/>
  <c r="V70" i="1"/>
  <c r="P71" i="1"/>
  <c r="V71" i="1"/>
  <c r="P72" i="1"/>
  <c r="V72" i="1"/>
  <c r="P75" i="1"/>
  <c r="V75" i="1"/>
  <c r="P77" i="1"/>
  <c r="V77" i="1"/>
  <c r="P78" i="1"/>
  <c r="V78" i="1"/>
  <c r="P80" i="1"/>
  <c r="V80" i="1"/>
  <c r="P81" i="1"/>
  <c r="V81" i="1"/>
  <c r="P82" i="1"/>
  <c r="V82" i="1"/>
  <c r="P85" i="1"/>
  <c r="V85" i="1"/>
  <c r="P86" i="1"/>
  <c r="V86" i="1"/>
  <c r="P87" i="1"/>
  <c r="V87" i="1"/>
  <c r="P89" i="1"/>
  <c r="V89" i="1"/>
  <c r="P90" i="1"/>
  <c r="V90" i="1"/>
  <c r="P91" i="1"/>
  <c r="V91" i="1"/>
  <c r="P92" i="1"/>
  <c r="V92" i="1"/>
  <c r="P93" i="1"/>
  <c r="V93" i="1"/>
  <c r="P95" i="1"/>
  <c r="V95" i="1"/>
  <c r="P96" i="1"/>
  <c r="V96" i="1"/>
  <c r="P97" i="1"/>
  <c r="V97" i="1"/>
  <c r="P98" i="1"/>
  <c r="V98" i="1"/>
  <c r="P99" i="1"/>
  <c r="V99" i="1"/>
  <c r="P101" i="1"/>
  <c r="V101" i="1"/>
  <c r="P102" i="1"/>
  <c r="V102" i="1"/>
  <c r="P103" i="1"/>
  <c r="V103" i="1"/>
  <c r="P104" i="1"/>
  <c r="V104" i="1"/>
  <c r="P105" i="1"/>
  <c r="V105" i="1"/>
  <c r="P106" i="1"/>
  <c r="V106" i="1"/>
  <c r="P107" i="1"/>
  <c r="V107" i="1"/>
  <c r="P108" i="1"/>
  <c r="V108" i="1"/>
  <c r="P109" i="1"/>
  <c r="V109" i="1"/>
  <c r="P110" i="1"/>
  <c r="V110" i="1"/>
  <c r="P112" i="1"/>
  <c r="V112" i="1"/>
  <c r="P113" i="1"/>
  <c r="V113" i="1"/>
  <c r="P114" i="1"/>
  <c r="V114" i="1"/>
  <c r="P115" i="1"/>
  <c r="V115" i="1"/>
  <c r="P116" i="1"/>
  <c r="V116" i="1"/>
  <c r="P117" i="1"/>
  <c r="V117" i="1"/>
  <c r="P118" i="1"/>
  <c r="V118" i="1"/>
  <c r="P119" i="1"/>
  <c r="V119" i="1"/>
  <c r="P120" i="1"/>
  <c r="V120" i="1"/>
  <c r="P121" i="1"/>
  <c r="V121" i="1"/>
  <c r="P122" i="1"/>
  <c r="V122" i="1"/>
  <c r="P123" i="1"/>
  <c r="V123" i="1"/>
  <c r="P124" i="1"/>
  <c r="V124" i="1"/>
  <c r="P125" i="1"/>
  <c r="V125" i="1"/>
  <c r="P126" i="1"/>
  <c r="V126" i="1"/>
  <c r="P129" i="1"/>
  <c r="V129" i="1"/>
  <c r="P131" i="1"/>
  <c r="V131" i="1"/>
  <c r="P132" i="1"/>
  <c r="V132" i="1"/>
  <c r="P133" i="1"/>
  <c r="V133" i="1"/>
  <c r="P135" i="1"/>
  <c r="V135" i="1"/>
  <c r="P137" i="1"/>
  <c r="V137" i="1"/>
  <c r="P138" i="1"/>
  <c r="V138" i="1"/>
  <c r="P139" i="1"/>
  <c r="V139" i="1"/>
  <c r="P143" i="1"/>
  <c r="V143" i="1"/>
  <c r="P144" i="1"/>
  <c r="V144" i="1"/>
  <c r="P145" i="1"/>
  <c r="V145" i="1"/>
  <c r="P146" i="1"/>
  <c r="V146" i="1"/>
  <c r="P147" i="1"/>
  <c r="V147" i="1"/>
  <c r="P149" i="1"/>
  <c r="V149" i="1"/>
  <c r="P150" i="1"/>
  <c r="V150" i="1"/>
  <c r="P151" i="1"/>
  <c r="V151" i="1"/>
  <c r="P152" i="1"/>
  <c r="V152" i="1"/>
  <c r="P153" i="1"/>
  <c r="V153" i="1"/>
  <c r="P154" i="1"/>
  <c r="V154" i="1"/>
  <c r="P155" i="1"/>
  <c r="V155" i="1"/>
  <c r="P156" i="1"/>
  <c r="V156" i="1"/>
  <c r="P157" i="1"/>
  <c r="V157" i="1"/>
  <c r="P158" i="1"/>
  <c r="V158" i="1"/>
  <c r="P159" i="1"/>
  <c r="V159" i="1"/>
  <c r="P160" i="1"/>
  <c r="V160" i="1"/>
  <c r="P162" i="1"/>
  <c r="V162" i="1"/>
  <c r="P163" i="1"/>
  <c r="V163" i="1"/>
  <c r="P164" i="1"/>
  <c r="V164" i="1"/>
  <c r="P165" i="1"/>
  <c r="V165" i="1"/>
  <c r="P168" i="1"/>
  <c r="V168" i="1"/>
  <c r="P169" i="1"/>
  <c r="V169" i="1"/>
  <c r="P170" i="1"/>
  <c r="V170" i="1"/>
  <c r="P172" i="1"/>
  <c r="V172" i="1"/>
  <c r="P173" i="1"/>
  <c r="V173" i="1"/>
  <c r="P174" i="1"/>
  <c r="V174" i="1"/>
  <c r="P175" i="1"/>
  <c r="V175" i="1"/>
  <c r="P176" i="1"/>
  <c r="V176" i="1"/>
  <c r="P177" i="1"/>
  <c r="V177" i="1"/>
  <c r="P178" i="1"/>
  <c r="V178" i="1"/>
  <c r="P179" i="1"/>
  <c r="V179" i="1"/>
  <c r="P180" i="1"/>
  <c r="V180" i="1"/>
  <c r="P181" i="1"/>
  <c r="V181" i="1"/>
  <c r="P182" i="1"/>
  <c r="V182" i="1"/>
  <c r="P183" i="1"/>
  <c r="V183" i="1"/>
  <c r="P185" i="1"/>
  <c r="V185" i="1"/>
  <c r="P186" i="1"/>
  <c r="V186" i="1"/>
  <c r="P187" i="1"/>
  <c r="V187" i="1"/>
  <c r="P189" i="1"/>
  <c r="V189" i="1"/>
  <c r="P191" i="1"/>
  <c r="V191" i="1"/>
  <c r="P192" i="1"/>
  <c r="V192" i="1"/>
  <c r="P193" i="1"/>
  <c r="V193" i="1"/>
  <c r="P197" i="1"/>
  <c r="V197" i="1"/>
  <c r="P199" i="1"/>
  <c r="V199" i="1"/>
  <c r="P202" i="1"/>
  <c r="V202" i="1"/>
  <c r="P204" i="1"/>
  <c r="V204" i="1"/>
  <c r="P207" i="1"/>
  <c r="V207" i="1"/>
  <c r="P209" i="1"/>
  <c r="V209" i="1"/>
  <c r="P211" i="1"/>
  <c r="V211" i="1"/>
  <c r="P212" i="1"/>
  <c r="V212" i="1"/>
  <c r="P213" i="1"/>
  <c r="V213" i="1"/>
  <c r="P214" i="1"/>
  <c r="V214" i="1"/>
  <c r="P217" i="1"/>
  <c r="V217" i="1"/>
  <c r="P218" i="1"/>
  <c r="V218" i="1"/>
  <c r="P219" i="1"/>
  <c r="V219" i="1"/>
  <c r="P221" i="1"/>
  <c r="V221" i="1"/>
  <c r="P222" i="1"/>
  <c r="V222" i="1"/>
  <c r="P224" i="1"/>
  <c r="V224" i="1"/>
  <c r="P225" i="1"/>
  <c r="V225" i="1"/>
  <c r="P227" i="1"/>
  <c r="V227" i="1"/>
  <c r="P228" i="1"/>
  <c r="V228" i="1"/>
  <c r="P230" i="1"/>
  <c r="V230" i="1"/>
  <c r="P231" i="1"/>
  <c r="V231" i="1"/>
  <c r="P232" i="1"/>
  <c r="V232" i="1"/>
  <c r="P234" i="1"/>
  <c r="V234" i="1"/>
  <c r="P235" i="1"/>
  <c r="V235" i="1"/>
  <c r="P236" i="1"/>
  <c r="V236" i="1"/>
  <c r="P237" i="1"/>
  <c r="V237" i="1"/>
  <c r="P238" i="1"/>
  <c r="V238" i="1"/>
  <c r="P239" i="1"/>
  <c r="V239" i="1"/>
  <c r="P240" i="1"/>
  <c r="V240" i="1"/>
  <c r="P242" i="1"/>
  <c r="V242" i="1"/>
  <c r="P243" i="1"/>
  <c r="V243" i="1"/>
  <c r="P244" i="1"/>
  <c r="V244" i="1"/>
  <c r="P245" i="1"/>
  <c r="V245" i="1"/>
  <c r="P246" i="1"/>
  <c r="V246" i="1"/>
  <c r="V247" i="1"/>
  <c r="Q14" i="1"/>
  <c r="R14" i="1"/>
  <c r="S14" i="1"/>
  <c r="T14" i="1"/>
  <c r="W14" i="1"/>
  <c r="F16" i="1"/>
  <c r="G16" i="1"/>
  <c r="J16" i="1"/>
  <c r="K16" i="1"/>
  <c r="L16" i="1"/>
  <c r="M16" i="1"/>
  <c r="N16" i="1"/>
  <c r="O16" i="1"/>
  <c r="U16" i="1"/>
  <c r="Q16" i="1"/>
  <c r="R16" i="1"/>
  <c r="S16" i="1"/>
  <c r="T16" i="1"/>
  <c r="W16" i="1"/>
  <c r="X16" i="1"/>
  <c r="F18" i="1"/>
  <c r="G18" i="1"/>
  <c r="O18" i="1"/>
  <c r="J18" i="1"/>
  <c r="K18" i="1"/>
  <c r="L18" i="1"/>
  <c r="M18" i="1"/>
  <c r="N18" i="1"/>
  <c r="Q18" i="1"/>
  <c r="R18" i="1"/>
  <c r="S18" i="1"/>
  <c r="T18" i="1"/>
  <c r="W18" i="1"/>
  <c r="F19" i="1"/>
  <c r="N19" i="1"/>
  <c r="M19" i="1"/>
  <c r="G19" i="1"/>
  <c r="O19" i="1"/>
  <c r="U19" i="1"/>
  <c r="J19" i="1"/>
  <c r="K19" i="1"/>
  <c r="L19" i="1"/>
  <c r="Q19" i="1"/>
  <c r="R19" i="1"/>
  <c r="S19" i="1"/>
  <c r="T19" i="1"/>
  <c r="W19" i="1"/>
  <c r="F20" i="1"/>
  <c r="G20" i="1"/>
  <c r="O20" i="1"/>
  <c r="J20" i="1"/>
  <c r="K20" i="1"/>
  <c r="L20" i="1"/>
  <c r="M20" i="1"/>
  <c r="Q20" i="1"/>
  <c r="R20" i="1"/>
  <c r="S20" i="1"/>
  <c r="T20" i="1"/>
  <c r="W20" i="1"/>
  <c r="F21" i="1"/>
  <c r="G21" i="1"/>
  <c r="J21" i="1"/>
  <c r="K21" i="1"/>
  <c r="L21" i="1"/>
  <c r="M21" i="1"/>
  <c r="N21" i="1"/>
  <c r="O21" i="1"/>
  <c r="U21" i="1"/>
  <c r="Q21" i="1"/>
  <c r="R21" i="1"/>
  <c r="S21" i="1"/>
  <c r="T21" i="1"/>
  <c r="W21" i="1"/>
  <c r="X21" i="1"/>
  <c r="F22" i="1"/>
  <c r="G22" i="1"/>
  <c r="O22" i="1"/>
  <c r="J22" i="1"/>
  <c r="K22" i="1"/>
  <c r="L22" i="1"/>
  <c r="M22" i="1"/>
  <c r="N22" i="1"/>
  <c r="U22" i="1"/>
  <c r="Q22" i="1"/>
  <c r="R22" i="1"/>
  <c r="S22" i="1"/>
  <c r="T22" i="1"/>
  <c r="W22" i="1"/>
  <c r="X22" i="1"/>
  <c r="F24" i="1"/>
  <c r="N24" i="1"/>
  <c r="G24" i="1"/>
  <c r="O24" i="1"/>
  <c r="J24" i="1"/>
  <c r="K24" i="1"/>
  <c r="L24" i="1"/>
  <c r="M24" i="1"/>
  <c r="Q24" i="1"/>
  <c r="R24" i="1"/>
  <c r="S24" i="1"/>
  <c r="T24" i="1"/>
  <c r="W24" i="1"/>
  <c r="F25" i="1"/>
  <c r="G25" i="1"/>
  <c r="O25" i="1"/>
  <c r="J25" i="1"/>
  <c r="K25" i="1"/>
  <c r="L25" i="1"/>
  <c r="M25" i="1"/>
  <c r="Q25" i="1"/>
  <c r="R25" i="1"/>
  <c r="S25" i="1"/>
  <c r="T25" i="1"/>
  <c r="W25" i="1"/>
  <c r="F26" i="1"/>
  <c r="G26" i="1"/>
  <c r="J26" i="1"/>
  <c r="K26" i="1"/>
  <c r="L26" i="1"/>
  <c r="M26" i="1"/>
  <c r="N26" i="1"/>
  <c r="O26" i="1"/>
  <c r="U26" i="1"/>
  <c r="Q26" i="1"/>
  <c r="R26" i="1"/>
  <c r="S26" i="1"/>
  <c r="T26" i="1"/>
  <c r="W26" i="1"/>
  <c r="X26" i="1"/>
  <c r="F29" i="1"/>
  <c r="N29" i="1"/>
  <c r="G29" i="1"/>
  <c r="O29" i="1"/>
  <c r="J29" i="1"/>
  <c r="K29" i="1"/>
  <c r="L29" i="1"/>
  <c r="M29" i="1"/>
  <c r="Q29" i="1"/>
  <c r="R29" i="1"/>
  <c r="S29" i="1"/>
  <c r="T29" i="1"/>
  <c r="W29" i="1"/>
  <c r="F30" i="1"/>
  <c r="G30" i="1"/>
  <c r="O30" i="1"/>
  <c r="J30" i="1"/>
  <c r="K30" i="1"/>
  <c r="L30" i="1"/>
  <c r="M30" i="1"/>
  <c r="Q30" i="1"/>
  <c r="R30" i="1"/>
  <c r="S30" i="1"/>
  <c r="T30" i="1"/>
  <c r="W30" i="1"/>
  <c r="F32" i="1"/>
  <c r="G32" i="1"/>
  <c r="J32" i="1"/>
  <c r="K32" i="1"/>
  <c r="L32" i="1"/>
  <c r="M32" i="1"/>
  <c r="N32" i="1"/>
  <c r="O32" i="1"/>
  <c r="U32" i="1"/>
  <c r="Q32" i="1"/>
  <c r="R32" i="1"/>
  <c r="S32" i="1"/>
  <c r="T32" i="1"/>
  <c r="W32" i="1"/>
  <c r="X32" i="1"/>
  <c r="F33" i="1"/>
  <c r="G33" i="1"/>
  <c r="O33" i="1"/>
  <c r="J33" i="1"/>
  <c r="K33" i="1"/>
  <c r="L33" i="1"/>
  <c r="M33" i="1"/>
  <c r="N33" i="1"/>
  <c r="U33" i="1"/>
  <c r="Q33" i="1"/>
  <c r="R33" i="1"/>
  <c r="S33" i="1"/>
  <c r="T33" i="1"/>
  <c r="W33" i="1"/>
  <c r="X33" i="1"/>
  <c r="F34" i="1"/>
  <c r="N34" i="1"/>
  <c r="G34" i="1"/>
  <c r="O34" i="1"/>
  <c r="J34" i="1"/>
  <c r="K34" i="1"/>
  <c r="L34" i="1"/>
  <c r="M34" i="1"/>
  <c r="Q34" i="1"/>
  <c r="R34" i="1"/>
  <c r="S34" i="1"/>
  <c r="T34" i="1"/>
  <c r="W34" i="1"/>
  <c r="F37" i="1"/>
  <c r="G37" i="1"/>
  <c r="J37" i="1"/>
  <c r="K37" i="1"/>
  <c r="L37" i="1"/>
  <c r="M37" i="1"/>
  <c r="N37" i="1"/>
  <c r="O37" i="1"/>
  <c r="U37" i="1"/>
  <c r="Q37" i="1"/>
  <c r="R37" i="1"/>
  <c r="S37" i="1"/>
  <c r="T37" i="1"/>
  <c r="W37" i="1"/>
  <c r="X37" i="1"/>
  <c r="X35" i="1"/>
  <c r="F40" i="1"/>
  <c r="N40" i="1"/>
  <c r="M40" i="1"/>
  <c r="G40" i="1"/>
  <c r="O40" i="1"/>
  <c r="U40" i="1"/>
  <c r="J40" i="1"/>
  <c r="K40" i="1"/>
  <c r="L40" i="1"/>
  <c r="Q40" i="1"/>
  <c r="R40" i="1"/>
  <c r="S40" i="1"/>
  <c r="T40" i="1"/>
  <c r="W40" i="1"/>
  <c r="F41" i="1"/>
  <c r="G41" i="1"/>
  <c r="O41" i="1"/>
  <c r="J41" i="1"/>
  <c r="K41" i="1"/>
  <c r="L41" i="1"/>
  <c r="M41" i="1"/>
  <c r="Q41" i="1"/>
  <c r="R41" i="1"/>
  <c r="S41" i="1"/>
  <c r="T41" i="1"/>
  <c r="W41" i="1"/>
  <c r="F43" i="1"/>
  <c r="G43" i="1"/>
  <c r="J43" i="1"/>
  <c r="K43" i="1"/>
  <c r="L43" i="1"/>
  <c r="M43" i="1"/>
  <c r="N43" i="1"/>
  <c r="O43" i="1"/>
  <c r="U43" i="1"/>
  <c r="Q43" i="1"/>
  <c r="R43" i="1"/>
  <c r="S43" i="1"/>
  <c r="T43" i="1"/>
  <c r="W43" i="1"/>
  <c r="X43" i="1"/>
  <c r="F44" i="1"/>
  <c r="G44" i="1"/>
  <c r="O44" i="1"/>
  <c r="J44" i="1"/>
  <c r="K44" i="1"/>
  <c r="L44" i="1"/>
  <c r="M44" i="1"/>
  <c r="N44" i="1"/>
  <c r="U44" i="1"/>
  <c r="Q44" i="1"/>
  <c r="R44" i="1"/>
  <c r="S44" i="1"/>
  <c r="T44" i="1"/>
  <c r="W44" i="1"/>
  <c r="X44" i="1"/>
  <c r="F45" i="1"/>
  <c r="N45" i="1"/>
  <c r="G45" i="1"/>
  <c r="O45" i="1"/>
  <c r="J45" i="1"/>
  <c r="K45" i="1"/>
  <c r="L45" i="1"/>
  <c r="M45" i="1"/>
  <c r="Q45" i="1"/>
  <c r="R45" i="1"/>
  <c r="S45" i="1"/>
  <c r="T45" i="1"/>
  <c r="W45" i="1"/>
  <c r="F47" i="1"/>
  <c r="G47" i="1"/>
  <c r="O47" i="1"/>
  <c r="J47" i="1"/>
  <c r="K47" i="1"/>
  <c r="L47" i="1"/>
  <c r="M47" i="1"/>
  <c r="Q47" i="1"/>
  <c r="R47" i="1"/>
  <c r="S47" i="1"/>
  <c r="T47" i="1"/>
  <c r="W47" i="1"/>
  <c r="F50" i="1"/>
  <c r="G50" i="1"/>
  <c r="O50" i="1"/>
  <c r="J50" i="1"/>
  <c r="K50" i="1"/>
  <c r="L50" i="1"/>
  <c r="M50" i="1"/>
  <c r="N50" i="1"/>
  <c r="Q50" i="1"/>
  <c r="R50" i="1"/>
  <c r="S50" i="1"/>
  <c r="T50" i="1"/>
  <c r="W50" i="1"/>
  <c r="F51" i="1"/>
  <c r="N51" i="1"/>
  <c r="M51" i="1"/>
  <c r="G51" i="1"/>
  <c r="O51" i="1"/>
  <c r="U51" i="1"/>
  <c r="Q51" i="1"/>
  <c r="J51" i="1"/>
  <c r="R51" i="1"/>
  <c r="K51" i="1"/>
  <c r="S51" i="1"/>
  <c r="L51" i="1"/>
  <c r="T51" i="1"/>
  <c r="W51" i="1"/>
  <c r="X51" i="1"/>
  <c r="F52" i="1"/>
  <c r="G52" i="1"/>
  <c r="O52" i="1"/>
  <c r="J52" i="1"/>
  <c r="K52" i="1"/>
  <c r="L52" i="1"/>
  <c r="M52" i="1"/>
  <c r="Q52" i="1"/>
  <c r="R52" i="1"/>
  <c r="S52" i="1"/>
  <c r="T52" i="1"/>
  <c r="W52" i="1"/>
  <c r="F53" i="1"/>
  <c r="G53" i="1"/>
  <c r="J53" i="1"/>
  <c r="K53" i="1"/>
  <c r="L53" i="1"/>
  <c r="M53" i="1"/>
  <c r="N53" i="1"/>
  <c r="O53" i="1"/>
  <c r="U53" i="1"/>
  <c r="Q53" i="1"/>
  <c r="R53" i="1"/>
  <c r="S53" i="1"/>
  <c r="T53" i="1"/>
  <c r="W53" i="1"/>
  <c r="X53" i="1"/>
  <c r="F54" i="1"/>
  <c r="G54" i="1"/>
  <c r="O54" i="1"/>
  <c r="J54" i="1"/>
  <c r="K54" i="1"/>
  <c r="L54" i="1"/>
  <c r="M54" i="1"/>
  <c r="N54" i="1"/>
  <c r="Q54" i="1"/>
  <c r="R54" i="1"/>
  <c r="S54" i="1"/>
  <c r="T54" i="1"/>
  <c r="W54" i="1"/>
  <c r="F55" i="1"/>
  <c r="N55" i="1"/>
  <c r="M55" i="1"/>
  <c r="G55" i="1"/>
  <c r="O55" i="1"/>
  <c r="U55" i="1"/>
  <c r="J55" i="1"/>
  <c r="K55" i="1"/>
  <c r="L55" i="1"/>
  <c r="Q55" i="1"/>
  <c r="R55" i="1"/>
  <c r="S55" i="1"/>
  <c r="T55" i="1"/>
  <c r="W55" i="1"/>
  <c r="F56" i="1"/>
  <c r="G56" i="1"/>
  <c r="O56" i="1"/>
  <c r="J56" i="1"/>
  <c r="K56" i="1"/>
  <c r="L56" i="1"/>
  <c r="M56" i="1"/>
  <c r="Q56" i="1"/>
  <c r="R56" i="1"/>
  <c r="S56" i="1"/>
  <c r="T56" i="1"/>
  <c r="W56" i="1"/>
  <c r="F57" i="1"/>
  <c r="G57" i="1"/>
  <c r="J57" i="1"/>
  <c r="K57" i="1"/>
  <c r="L57" i="1"/>
  <c r="M57" i="1"/>
  <c r="N57" i="1"/>
  <c r="O57" i="1"/>
  <c r="U57" i="1"/>
  <c r="Q57" i="1"/>
  <c r="R57" i="1"/>
  <c r="S57" i="1"/>
  <c r="T57" i="1"/>
  <c r="W57" i="1"/>
  <c r="X57" i="1"/>
  <c r="F58" i="1"/>
  <c r="G58" i="1"/>
  <c r="O58" i="1"/>
  <c r="J58" i="1"/>
  <c r="K58" i="1"/>
  <c r="L58" i="1"/>
  <c r="M58" i="1"/>
  <c r="N58" i="1"/>
  <c r="U58" i="1"/>
  <c r="Q58" i="1"/>
  <c r="R58" i="1"/>
  <c r="S58" i="1"/>
  <c r="T58" i="1"/>
  <c r="W58" i="1"/>
  <c r="X58" i="1"/>
  <c r="F59" i="1"/>
  <c r="N59" i="1"/>
  <c r="G59" i="1"/>
  <c r="O59" i="1"/>
  <c r="J59" i="1"/>
  <c r="K59" i="1"/>
  <c r="L59" i="1"/>
  <c r="M59" i="1"/>
  <c r="Q59" i="1"/>
  <c r="R59" i="1"/>
  <c r="S59" i="1"/>
  <c r="T59" i="1"/>
  <c r="W59" i="1"/>
  <c r="F61" i="1"/>
  <c r="G61" i="1"/>
  <c r="O61" i="1"/>
  <c r="J61" i="1"/>
  <c r="K61" i="1"/>
  <c r="L61" i="1"/>
  <c r="M61" i="1"/>
  <c r="Q61" i="1"/>
  <c r="R61" i="1"/>
  <c r="S61" i="1"/>
  <c r="T61" i="1"/>
  <c r="W61" i="1"/>
  <c r="F62" i="1"/>
  <c r="G62" i="1"/>
  <c r="J62" i="1"/>
  <c r="K62" i="1"/>
  <c r="L62" i="1"/>
  <c r="M62" i="1"/>
  <c r="N62" i="1"/>
  <c r="O62" i="1"/>
  <c r="U62" i="1"/>
  <c r="Q62" i="1"/>
  <c r="R62" i="1"/>
  <c r="S62" i="1"/>
  <c r="T62" i="1"/>
  <c r="W62" i="1"/>
  <c r="X62" i="1"/>
  <c r="F64" i="1"/>
  <c r="G64" i="1"/>
  <c r="O64" i="1"/>
  <c r="J64" i="1"/>
  <c r="K64" i="1"/>
  <c r="L64" i="1"/>
  <c r="M64" i="1"/>
  <c r="N64" i="1"/>
  <c r="U64" i="1"/>
  <c r="Q64" i="1"/>
  <c r="R64" i="1"/>
  <c r="S64" i="1"/>
  <c r="T64" i="1"/>
  <c r="W64" i="1"/>
  <c r="X64" i="1"/>
  <c r="F68" i="1"/>
  <c r="G68" i="1"/>
  <c r="J68" i="1"/>
  <c r="K68" i="1"/>
  <c r="L68" i="1"/>
  <c r="M68" i="1"/>
  <c r="N68" i="1"/>
  <c r="O68" i="1"/>
  <c r="U68" i="1"/>
  <c r="Q68" i="1"/>
  <c r="R68" i="1"/>
  <c r="S68" i="1"/>
  <c r="T68" i="1"/>
  <c r="W68" i="1"/>
  <c r="X68" i="1"/>
  <c r="F69" i="1"/>
  <c r="G69" i="1"/>
  <c r="O69" i="1"/>
  <c r="J69" i="1"/>
  <c r="K69" i="1"/>
  <c r="L69" i="1"/>
  <c r="M69" i="1"/>
  <c r="N69" i="1"/>
  <c r="U69" i="1"/>
  <c r="Q69" i="1"/>
  <c r="R69" i="1"/>
  <c r="S69" i="1"/>
  <c r="T69" i="1"/>
  <c r="W69" i="1"/>
  <c r="X69" i="1"/>
  <c r="F70" i="1"/>
  <c r="N70" i="1"/>
  <c r="G70" i="1"/>
  <c r="O70" i="1"/>
  <c r="J70" i="1"/>
  <c r="K70" i="1"/>
  <c r="L70" i="1"/>
  <c r="M70" i="1"/>
  <c r="Q70" i="1"/>
  <c r="R70" i="1"/>
  <c r="S70" i="1"/>
  <c r="T70" i="1"/>
  <c r="W70" i="1"/>
  <c r="F71" i="1"/>
  <c r="G71" i="1"/>
  <c r="O71" i="1"/>
  <c r="J71" i="1"/>
  <c r="K71" i="1"/>
  <c r="L71" i="1"/>
  <c r="M71" i="1"/>
  <c r="Q71" i="1"/>
  <c r="R71" i="1"/>
  <c r="S71" i="1"/>
  <c r="T71" i="1"/>
  <c r="W71" i="1"/>
  <c r="F72" i="1"/>
  <c r="G72" i="1"/>
  <c r="J72" i="1"/>
  <c r="K72" i="1"/>
  <c r="L72" i="1"/>
  <c r="M72" i="1"/>
  <c r="N72" i="1"/>
  <c r="O72" i="1"/>
  <c r="U72" i="1"/>
  <c r="Q72" i="1"/>
  <c r="R72" i="1"/>
  <c r="S72" i="1"/>
  <c r="T72" i="1"/>
  <c r="W72" i="1"/>
  <c r="X72" i="1"/>
  <c r="F75" i="1"/>
  <c r="N75" i="1"/>
  <c r="G75" i="1"/>
  <c r="O75" i="1"/>
  <c r="J75" i="1"/>
  <c r="K75" i="1"/>
  <c r="L75" i="1"/>
  <c r="M75" i="1"/>
  <c r="Q75" i="1"/>
  <c r="R75" i="1"/>
  <c r="S75" i="1"/>
  <c r="T75" i="1"/>
  <c r="W75" i="1"/>
  <c r="F77" i="1"/>
  <c r="G77" i="1"/>
  <c r="O77" i="1"/>
  <c r="J77" i="1"/>
  <c r="K77" i="1"/>
  <c r="L77" i="1"/>
  <c r="M77" i="1"/>
  <c r="Q77" i="1"/>
  <c r="R77" i="1"/>
  <c r="S77" i="1"/>
  <c r="T77" i="1"/>
  <c r="W77" i="1"/>
  <c r="F78" i="1"/>
  <c r="G78" i="1"/>
  <c r="O78" i="1"/>
  <c r="J78" i="1"/>
  <c r="K78" i="1"/>
  <c r="L78" i="1"/>
  <c r="M78" i="1"/>
  <c r="N78" i="1"/>
  <c r="Q78" i="1"/>
  <c r="R78" i="1"/>
  <c r="S78" i="1"/>
  <c r="T78" i="1"/>
  <c r="W78" i="1"/>
  <c r="F80" i="1"/>
  <c r="G80" i="1"/>
  <c r="O80" i="1"/>
  <c r="J80" i="1"/>
  <c r="K80" i="1"/>
  <c r="L80" i="1"/>
  <c r="M80" i="1"/>
  <c r="N80" i="1"/>
  <c r="U80" i="1"/>
  <c r="Q80" i="1"/>
  <c r="R80" i="1"/>
  <c r="S80" i="1"/>
  <c r="T80" i="1"/>
  <c r="W80" i="1"/>
  <c r="X80" i="1"/>
  <c r="F81" i="1"/>
  <c r="N81" i="1"/>
  <c r="G81" i="1"/>
  <c r="O81" i="1"/>
  <c r="J81" i="1"/>
  <c r="K81" i="1"/>
  <c r="L81" i="1"/>
  <c r="M81" i="1"/>
  <c r="Q81" i="1"/>
  <c r="R81" i="1"/>
  <c r="S81" i="1"/>
  <c r="T81" i="1"/>
  <c r="W81" i="1"/>
  <c r="F82" i="1"/>
  <c r="G82" i="1"/>
  <c r="O82" i="1"/>
  <c r="J82" i="1"/>
  <c r="K82" i="1"/>
  <c r="L82" i="1"/>
  <c r="M82" i="1"/>
  <c r="Q82" i="1"/>
  <c r="R82" i="1"/>
  <c r="S82" i="1"/>
  <c r="T82" i="1"/>
  <c r="W82" i="1"/>
  <c r="F85" i="1"/>
  <c r="N85" i="1"/>
  <c r="G85" i="1"/>
  <c r="O85" i="1"/>
  <c r="J85" i="1"/>
  <c r="K85" i="1"/>
  <c r="L85" i="1"/>
  <c r="M85" i="1"/>
  <c r="Q85" i="1"/>
  <c r="R85" i="1"/>
  <c r="S85" i="1"/>
  <c r="T85" i="1"/>
  <c r="W85" i="1"/>
  <c r="F86" i="1"/>
  <c r="G86" i="1"/>
  <c r="O86" i="1"/>
  <c r="J86" i="1"/>
  <c r="K86" i="1"/>
  <c r="L86" i="1"/>
  <c r="M86" i="1"/>
  <c r="Q86" i="1"/>
  <c r="R86" i="1"/>
  <c r="S86" i="1"/>
  <c r="T86" i="1"/>
  <c r="W86" i="1"/>
  <c r="F87" i="1"/>
  <c r="G87" i="1"/>
  <c r="O87" i="1"/>
  <c r="J87" i="1"/>
  <c r="K87" i="1"/>
  <c r="L87" i="1"/>
  <c r="M87" i="1"/>
  <c r="N87" i="1"/>
  <c r="Q87" i="1"/>
  <c r="R87" i="1"/>
  <c r="S87" i="1"/>
  <c r="T87" i="1"/>
  <c r="W87" i="1"/>
  <c r="F89" i="1"/>
  <c r="G89" i="1"/>
  <c r="O89" i="1"/>
  <c r="J89" i="1"/>
  <c r="K89" i="1"/>
  <c r="L89" i="1"/>
  <c r="M89" i="1"/>
  <c r="N89" i="1"/>
  <c r="U89" i="1"/>
  <c r="Q89" i="1"/>
  <c r="R89" i="1"/>
  <c r="S89" i="1"/>
  <c r="T89" i="1"/>
  <c r="W89" i="1"/>
  <c r="X89" i="1"/>
  <c r="F90" i="1"/>
  <c r="N90" i="1"/>
  <c r="G90" i="1"/>
  <c r="O90" i="1"/>
  <c r="J90" i="1"/>
  <c r="K90" i="1"/>
  <c r="L90" i="1"/>
  <c r="M90" i="1"/>
  <c r="Q90" i="1"/>
  <c r="R90" i="1"/>
  <c r="S90" i="1"/>
  <c r="T90" i="1"/>
  <c r="W90" i="1"/>
  <c r="F91" i="1"/>
  <c r="G91" i="1"/>
  <c r="O91" i="1"/>
  <c r="J91" i="1"/>
  <c r="K91" i="1"/>
  <c r="L91" i="1"/>
  <c r="M91" i="1"/>
  <c r="Q91" i="1"/>
  <c r="R91" i="1"/>
  <c r="S91" i="1"/>
  <c r="T91" i="1"/>
  <c r="W91" i="1"/>
  <c r="F92" i="1"/>
  <c r="G92" i="1"/>
  <c r="J92" i="1"/>
  <c r="K92" i="1"/>
  <c r="L92" i="1"/>
  <c r="M92" i="1"/>
  <c r="N92" i="1"/>
  <c r="O92" i="1"/>
  <c r="U92" i="1"/>
  <c r="Q92" i="1"/>
  <c r="R92" i="1"/>
  <c r="S92" i="1"/>
  <c r="T92" i="1"/>
  <c r="W92" i="1"/>
  <c r="X92" i="1"/>
  <c r="F93" i="1"/>
  <c r="G93" i="1"/>
  <c r="O93" i="1"/>
  <c r="J93" i="1"/>
  <c r="K93" i="1"/>
  <c r="L93" i="1"/>
  <c r="M93" i="1"/>
  <c r="N93" i="1"/>
  <c r="U93" i="1"/>
  <c r="Q93" i="1"/>
  <c r="R93" i="1"/>
  <c r="S93" i="1"/>
  <c r="T93" i="1"/>
  <c r="W93" i="1"/>
  <c r="X93" i="1"/>
  <c r="F95" i="1"/>
  <c r="N95" i="1"/>
  <c r="G95" i="1"/>
  <c r="O95" i="1"/>
  <c r="J95" i="1"/>
  <c r="K95" i="1"/>
  <c r="L95" i="1"/>
  <c r="M95" i="1"/>
  <c r="Q95" i="1"/>
  <c r="R95" i="1"/>
  <c r="S95" i="1"/>
  <c r="T95" i="1"/>
  <c r="W95" i="1"/>
  <c r="F96" i="1"/>
  <c r="G96" i="1"/>
  <c r="O96" i="1"/>
  <c r="J96" i="1"/>
  <c r="K96" i="1"/>
  <c r="L96" i="1"/>
  <c r="M96" i="1"/>
  <c r="Q96" i="1"/>
  <c r="R96" i="1"/>
  <c r="S96" i="1"/>
  <c r="T96" i="1"/>
  <c r="W96" i="1"/>
  <c r="F97" i="1"/>
  <c r="G97" i="1"/>
  <c r="J97" i="1"/>
  <c r="K97" i="1"/>
  <c r="L97" i="1"/>
  <c r="M97" i="1"/>
  <c r="N97" i="1"/>
  <c r="O97" i="1"/>
  <c r="U97" i="1"/>
  <c r="Q97" i="1"/>
  <c r="R97" i="1"/>
  <c r="S97" i="1"/>
  <c r="T97" i="1"/>
  <c r="W97" i="1"/>
  <c r="X97" i="1"/>
  <c r="F98" i="1"/>
  <c r="G98" i="1"/>
  <c r="O98" i="1"/>
  <c r="J98" i="1"/>
  <c r="K98" i="1"/>
  <c r="L98" i="1"/>
  <c r="M98" i="1"/>
  <c r="N98" i="1"/>
  <c r="Q98" i="1"/>
  <c r="R98" i="1"/>
  <c r="S98" i="1"/>
  <c r="T98" i="1"/>
  <c r="W98" i="1"/>
  <c r="F99" i="1"/>
  <c r="N99" i="1"/>
  <c r="M99" i="1"/>
  <c r="G99" i="1"/>
  <c r="O99" i="1"/>
  <c r="U99" i="1"/>
  <c r="Q99" i="1"/>
  <c r="J99" i="1"/>
  <c r="R99" i="1"/>
  <c r="K99" i="1"/>
  <c r="S99" i="1"/>
  <c r="L99" i="1"/>
  <c r="T99" i="1"/>
  <c r="W99" i="1"/>
  <c r="X99" i="1"/>
  <c r="F101" i="1"/>
  <c r="G101" i="1"/>
  <c r="O101" i="1"/>
  <c r="J101" i="1"/>
  <c r="K101" i="1"/>
  <c r="L101" i="1"/>
  <c r="M101" i="1"/>
  <c r="Q101" i="1"/>
  <c r="R101" i="1"/>
  <c r="S101" i="1"/>
  <c r="T101" i="1"/>
  <c r="W101" i="1"/>
  <c r="F102" i="1"/>
  <c r="G102" i="1"/>
  <c r="O102" i="1"/>
  <c r="J102" i="1"/>
  <c r="K102" i="1"/>
  <c r="L102" i="1"/>
  <c r="M102" i="1"/>
  <c r="N102" i="1"/>
  <c r="Q102" i="1"/>
  <c r="R102" i="1"/>
  <c r="S102" i="1"/>
  <c r="T102" i="1"/>
  <c r="W102" i="1"/>
  <c r="F103" i="1"/>
  <c r="G103" i="1"/>
  <c r="O103" i="1"/>
  <c r="J103" i="1"/>
  <c r="K103" i="1"/>
  <c r="L103" i="1"/>
  <c r="M103" i="1"/>
  <c r="N103" i="1"/>
  <c r="U103" i="1"/>
  <c r="Q103" i="1"/>
  <c r="R103" i="1"/>
  <c r="S103" i="1"/>
  <c r="T103" i="1"/>
  <c r="W103" i="1"/>
  <c r="X103" i="1"/>
  <c r="F104" i="1"/>
  <c r="N104" i="1"/>
  <c r="G104" i="1"/>
  <c r="O104" i="1"/>
  <c r="J104" i="1"/>
  <c r="K104" i="1"/>
  <c r="L104" i="1"/>
  <c r="M104" i="1"/>
  <c r="Q104" i="1"/>
  <c r="R104" i="1"/>
  <c r="S104" i="1"/>
  <c r="T104" i="1"/>
  <c r="W104" i="1"/>
  <c r="F105" i="1"/>
  <c r="G105" i="1"/>
  <c r="O105" i="1"/>
  <c r="J105" i="1"/>
  <c r="K105" i="1"/>
  <c r="L105" i="1"/>
  <c r="M105" i="1"/>
  <c r="Q105" i="1"/>
  <c r="R105" i="1"/>
  <c r="S105" i="1"/>
  <c r="T105" i="1"/>
  <c r="W105" i="1"/>
  <c r="F106" i="1"/>
  <c r="G106" i="1"/>
  <c r="O106" i="1"/>
  <c r="J106" i="1"/>
  <c r="K106" i="1"/>
  <c r="L106" i="1"/>
  <c r="M106" i="1"/>
  <c r="N106" i="1"/>
  <c r="Q106" i="1"/>
  <c r="R106" i="1"/>
  <c r="S106" i="1"/>
  <c r="T106" i="1"/>
  <c r="W106" i="1"/>
  <c r="F107" i="1"/>
  <c r="G107" i="1"/>
  <c r="O107" i="1"/>
  <c r="J107" i="1"/>
  <c r="K107" i="1"/>
  <c r="L107" i="1"/>
  <c r="M107" i="1"/>
  <c r="N107" i="1"/>
  <c r="U107" i="1"/>
  <c r="Q107" i="1"/>
  <c r="R107" i="1"/>
  <c r="S107" i="1"/>
  <c r="T107" i="1"/>
  <c r="W107" i="1"/>
  <c r="X107" i="1"/>
  <c r="F108" i="1"/>
  <c r="N108" i="1"/>
  <c r="G108" i="1"/>
  <c r="O108" i="1"/>
  <c r="J108" i="1"/>
  <c r="K108" i="1"/>
  <c r="L108" i="1"/>
  <c r="M108" i="1"/>
  <c r="Q108" i="1"/>
  <c r="R108" i="1"/>
  <c r="S108" i="1"/>
  <c r="T108" i="1"/>
  <c r="W108" i="1"/>
  <c r="F109" i="1"/>
  <c r="G109" i="1"/>
  <c r="O109" i="1"/>
  <c r="J109" i="1"/>
  <c r="K109" i="1"/>
  <c r="L109" i="1"/>
  <c r="M109" i="1"/>
  <c r="Q109" i="1"/>
  <c r="R109" i="1"/>
  <c r="S109" i="1"/>
  <c r="T109" i="1"/>
  <c r="W109" i="1"/>
  <c r="F110" i="1"/>
  <c r="G110" i="1"/>
  <c r="O110" i="1"/>
  <c r="J110" i="1"/>
  <c r="K110" i="1"/>
  <c r="L110" i="1"/>
  <c r="M110" i="1"/>
  <c r="N110" i="1"/>
  <c r="U110" i="1"/>
  <c r="Q110" i="1"/>
  <c r="R110" i="1"/>
  <c r="S110" i="1"/>
  <c r="T110" i="1"/>
  <c r="W110" i="1"/>
  <c r="X110" i="1"/>
  <c r="F112" i="1"/>
  <c r="G112" i="1"/>
  <c r="O112" i="1"/>
  <c r="J112" i="1"/>
  <c r="K112" i="1"/>
  <c r="L112" i="1"/>
  <c r="M112" i="1"/>
  <c r="N112" i="1"/>
  <c r="Q112" i="1"/>
  <c r="R112" i="1"/>
  <c r="S112" i="1"/>
  <c r="T112" i="1"/>
  <c r="W112" i="1"/>
  <c r="F113" i="1"/>
  <c r="N113" i="1"/>
  <c r="M113" i="1"/>
  <c r="G113" i="1"/>
  <c r="O113" i="1"/>
  <c r="U113" i="1"/>
  <c r="J113" i="1"/>
  <c r="K113" i="1"/>
  <c r="L113" i="1"/>
  <c r="Q113" i="1"/>
  <c r="R113" i="1"/>
  <c r="S113" i="1"/>
  <c r="T113" i="1"/>
  <c r="W113" i="1"/>
  <c r="F114" i="1"/>
  <c r="G114" i="1"/>
  <c r="O114" i="1"/>
  <c r="J114" i="1"/>
  <c r="K114" i="1"/>
  <c r="L114" i="1"/>
  <c r="M114" i="1"/>
  <c r="Q114" i="1"/>
  <c r="R114" i="1"/>
  <c r="S114" i="1"/>
  <c r="T114" i="1"/>
  <c r="W114" i="1"/>
  <c r="F115" i="1"/>
  <c r="G115" i="1"/>
  <c r="O115" i="1"/>
  <c r="J115" i="1"/>
  <c r="K115" i="1"/>
  <c r="L115" i="1"/>
  <c r="M115" i="1"/>
  <c r="N115" i="1"/>
  <c r="U115" i="1"/>
  <c r="Q115" i="1"/>
  <c r="R115" i="1"/>
  <c r="S115" i="1"/>
  <c r="T115" i="1"/>
  <c r="W115" i="1"/>
  <c r="X115" i="1"/>
  <c r="F116" i="1"/>
  <c r="G116" i="1"/>
  <c r="O116" i="1"/>
  <c r="J116" i="1"/>
  <c r="K116" i="1"/>
  <c r="L116" i="1"/>
  <c r="M116" i="1"/>
  <c r="N116" i="1"/>
  <c r="Q116" i="1"/>
  <c r="R116" i="1"/>
  <c r="S116" i="1"/>
  <c r="T116" i="1"/>
  <c r="W116" i="1"/>
  <c r="F117" i="1"/>
  <c r="N117" i="1"/>
  <c r="M117" i="1"/>
  <c r="G117" i="1"/>
  <c r="O117" i="1"/>
  <c r="U117" i="1"/>
  <c r="Q117" i="1"/>
  <c r="J117" i="1"/>
  <c r="R117" i="1"/>
  <c r="K117" i="1"/>
  <c r="S117" i="1"/>
  <c r="L117" i="1"/>
  <c r="T117" i="1"/>
  <c r="W117" i="1"/>
  <c r="X117" i="1"/>
  <c r="F118" i="1"/>
  <c r="G118" i="1"/>
  <c r="O118" i="1"/>
  <c r="J118" i="1"/>
  <c r="K118" i="1"/>
  <c r="L118" i="1"/>
  <c r="M118" i="1"/>
  <c r="Q118" i="1"/>
  <c r="R118" i="1"/>
  <c r="S118" i="1"/>
  <c r="T118" i="1"/>
  <c r="W118" i="1"/>
  <c r="F119" i="1"/>
  <c r="G119" i="1"/>
  <c r="O119" i="1"/>
  <c r="J119" i="1"/>
  <c r="K119" i="1"/>
  <c r="L119" i="1"/>
  <c r="M119" i="1"/>
  <c r="N119" i="1"/>
  <c r="Q119" i="1"/>
  <c r="R119" i="1"/>
  <c r="S119" i="1"/>
  <c r="T119" i="1"/>
  <c r="W119" i="1"/>
  <c r="F120" i="1"/>
  <c r="G120" i="1"/>
  <c r="O120" i="1"/>
  <c r="J120" i="1"/>
  <c r="K120" i="1"/>
  <c r="L120" i="1"/>
  <c r="M120" i="1"/>
  <c r="N120" i="1"/>
  <c r="U120" i="1"/>
  <c r="Q120" i="1"/>
  <c r="R120" i="1"/>
  <c r="S120" i="1"/>
  <c r="T120" i="1"/>
  <c r="W120" i="1"/>
  <c r="X120" i="1"/>
  <c r="F121" i="1"/>
  <c r="N121" i="1"/>
  <c r="G121" i="1"/>
  <c r="O121" i="1"/>
  <c r="J121" i="1"/>
  <c r="K121" i="1"/>
  <c r="L121" i="1"/>
  <c r="M121" i="1"/>
  <c r="Q121" i="1"/>
  <c r="R121" i="1"/>
  <c r="S121" i="1"/>
  <c r="T121" i="1"/>
  <c r="W121" i="1"/>
  <c r="F122" i="1"/>
  <c r="G122" i="1"/>
  <c r="O122" i="1"/>
  <c r="J122" i="1"/>
  <c r="K122" i="1"/>
  <c r="L122" i="1"/>
  <c r="M122" i="1"/>
  <c r="Q122" i="1"/>
  <c r="R122" i="1"/>
  <c r="S122" i="1"/>
  <c r="T122" i="1"/>
  <c r="W122" i="1"/>
  <c r="F123" i="1"/>
  <c r="G123" i="1"/>
  <c r="J123" i="1"/>
  <c r="K123" i="1"/>
  <c r="L123" i="1"/>
  <c r="M123" i="1"/>
  <c r="N123" i="1"/>
  <c r="O123" i="1"/>
  <c r="U123" i="1"/>
  <c r="Q123" i="1"/>
  <c r="R123" i="1"/>
  <c r="S123" i="1"/>
  <c r="T123" i="1"/>
  <c r="W123" i="1"/>
  <c r="X123" i="1"/>
  <c r="F124" i="1"/>
  <c r="G124" i="1"/>
  <c r="O124" i="1"/>
  <c r="J124" i="1"/>
  <c r="K124" i="1"/>
  <c r="L124" i="1"/>
  <c r="M124" i="1"/>
  <c r="N124" i="1"/>
  <c r="Q124" i="1"/>
  <c r="R124" i="1"/>
  <c r="S124" i="1"/>
  <c r="T124" i="1"/>
  <c r="W124" i="1"/>
  <c r="F125" i="1"/>
  <c r="N125" i="1"/>
  <c r="M125" i="1"/>
  <c r="G125" i="1"/>
  <c r="O125" i="1"/>
  <c r="U125" i="1"/>
  <c r="Q125" i="1"/>
  <c r="J125" i="1"/>
  <c r="R125" i="1"/>
  <c r="K125" i="1"/>
  <c r="S125" i="1"/>
  <c r="L125" i="1"/>
  <c r="T125" i="1"/>
  <c r="W125" i="1"/>
  <c r="X125" i="1"/>
  <c r="F126" i="1"/>
  <c r="G126" i="1"/>
  <c r="O126" i="1"/>
  <c r="J126" i="1"/>
  <c r="K126" i="1"/>
  <c r="L126" i="1"/>
  <c r="M126" i="1"/>
  <c r="Q126" i="1"/>
  <c r="R126" i="1"/>
  <c r="S126" i="1"/>
  <c r="T126" i="1"/>
  <c r="W126" i="1"/>
  <c r="F129" i="1"/>
  <c r="G129" i="1"/>
  <c r="O129" i="1"/>
  <c r="J129" i="1"/>
  <c r="K129" i="1"/>
  <c r="L129" i="1"/>
  <c r="M129" i="1"/>
  <c r="N129" i="1"/>
  <c r="U129" i="1"/>
  <c r="Q129" i="1"/>
  <c r="R129" i="1"/>
  <c r="S129" i="1"/>
  <c r="T129" i="1"/>
  <c r="W129" i="1"/>
  <c r="X129" i="1"/>
  <c r="F131" i="1"/>
  <c r="N131" i="1"/>
  <c r="G131" i="1"/>
  <c r="O131" i="1"/>
  <c r="J131" i="1"/>
  <c r="K131" i="1"/>
  <c r="L131" i="1"/>
  <c r="M131" i="1"/>
  <c r="Q131" i="1"/>
  <c r="R131" i="1"/>
  <c r="S131" i="1"/>
  <c r="T131" i="1"/>
  <c r="W131" i="1"/>
  <c r="F132" i="1"/>
  <c r="G132" i="1"/>
  <c r="O132" i="1"/>
  <c r="J132" i="1"/>
  <c r="K132" i="1"/>
  <c r="L132" i="1"/>
  <c r="M132" i="1"/>
  <c r="Q132" i="1"/>
  <c r="R132" i="1"/>
  <c r="S132" i="1"/>
  <c r="T132" i="1"/>
  <c r="W132" i="1"/>
  <c r="F133" i="1"/>
  <c r="G133" i="1"/>
  <c r="J133" i="1"/>
  <c r="K133" i="1"/>
  <c r="L133" i="1"/>
  <c r="M133" i="1"/>
  <c r="N133" i="1"/>
  <c r="O133" i="1"/>
  <c r="U133" i="1"/>
  <c r="Q133" i="1"/>
  <c r="R133" i="1"/>
  <c r="S133" i="1"/>
  <c r="T133" i="1"/>
  <c r="W133" i="1"/>
  <c r="X133" i="1"/>
  <c r="F135" i="1"/>
  <c r="G135" i="1"/>
  <c r="O135" i="1"/>
  <c r="J135" i="1"/>
  <c r="K135" i="1"/>
  <c r="L135" i="1"/>
  <c r="M135" i="1"/>
  <c r="N135" i="1"/>
  <c r="Q135" i="1"/>
  <c r="R135" i="1"/>
  <c r="R247" i="1"/>
  <c r="Q247" i="1"/>
  <c r="M247" i="1"/>
  <c r="B250" i="1"/>
  <c r="S135" i="1"/>
  <c r="T135" i="1"/>
  <c r="U135" i="1"/>
  <c r="X135" i="1"/>
  <c r="W135" i="1"/>
  <c r="F137" i="1"/>
  <c r="G137" i="1"/>
  <c r="O137" i="1"/>
  <c r="J137" i="1"/>
  <c r="R137" i="1"/>
  <c r="K137" i="1"/>
  <c r="L137" i="1"/>
  <c r="M137" i="1"/>
  <c r="N137" i="1"/>
  <c r="U137" i="1"/>
  <c r="Q137" i="1"/>
  <c r="S137" i="1"/>
  <c r="T137" i="1"/>
  <c r="F138" i="1"/>
  <c r="N138" i="1"/>
  <c r="G138" i="1"/>
  <c r="O138" i="1"/>
  <c r="J138" i="1"/>
  <c r="K138" i="1"/>
  <c r="L138" i="1"/>
  <c r="T138" i="1"/>
  <c r="M138" i="1"/>
  <c r="U138" i="1"/>
  <c r="Q138" i="1"/>
  <c r="R138" i="1"/>
  <c r="S138" i="1"/>
  <c r="F139" i="1"/>
  <c r="J139" i="1"/>
  <c r="K139" i="1"/>
  <c r="L139" i="1"/>
  <c r="T139" i="1"/>
  <c r="Q139" i="1"/>
  <c r="R139" i="1"/>
  <c r="S139" i="1"/>
  <c r="W139" i="1"/>
  <c r="M139" i="1"/>
  <c r="F143" i="1"/>
  <c r="N143" i="1"/>
  <c r="J143" i="1"/>
  <c r="K143" i="1"/>
  <c r="L143" i="1"/>
  <c r="M143" i="1"/>
  <c r="Q143" i="1"/>
  <c r="R143" i="1"/>
  <c r="S143" i="1"/>
  <c r="T143" i="1"/>
  <c r="W143" i="1"/>
  <c r="F144" i="1"/>
  <c r="J144" i="1"/>
  <c r="K144" i="1"/>
  <c r="S144" i="1"/>
  <c r="Q144" i="1"/>
  <c r="R144" i="1"/>
  <c r="L144" i="1"/>
  <c r="T144" i="1"/>
  <c r="W144" i="1"/>
  <c r="M144" i="1"/>
  <c r="F145" i="1"/>
  <c r="G145" i="1"/>
  <c r="J145" i="1"/>
  <c r="K145" i="1"/>
  <c r="L145" i="1"/>
  <c r="M145" i="1"/>
  <c r="N145" i="1"/>
  <c r="O145" i="1"/>
  <c r="U145" i="1"/>
  <c r="Q145" i="1"/>
  <c r="R145" i="1"/>
  <c r="S145" i="1"/>
  <c r="T145" i="1"/>
  <c r="W145" i="1"/>
  <c r="F146" i="1"/>
  <c r="G146" i="1"/>
  <c r="O146" i="1"/>
  <c r="J146" i="1"/>
  <c r="R146" i="1"/>
  <c r="K146" i="1"/>
  <c r="L146" i="1"/>
  <c r="M146" i="1"/>
  <c r="N146" i="1"/>
  <c r="U146" i="1"/>
  <c r="Q146" i="1"/>
  <c r="S146" i="1"/>
  <c r="T146" i="1"/>
  <c r="F147" i="1"/>
  <c r="N147" i="1"/>
  <c r="J147" i="1"/>
  <c r="K147" i="1"/>
  <c r="L147" i="1"/>
  <c r="T147" i="1"/>
  <c r="M147" i="1"/>
  <c r="Q147" i="1"/>
  <c r="R147" i="1"/>
  <c r="S147" i="1"/>
  <c r="F149" i="1"/>
  <c r="J149" i="1"/>
  <c r="K149" i="1"/>
  <c r="S149" i="1"/>
  <c r="Q149" i="1"/>
  <c r="R149" i="1"/>
  <c r="L149" i="1"/>
  <c r="T149" i="1"/>
  <c r="W149" i="1"/>
  <c r="M149" i="1"/>
  <c r="F150" i="1"/>
  <c r="G150" i="1"/>
  <c r="J150" i="1"/>
  <c r="K150" i="1"/>
  <c r="L150" i="1"/>
  <c r="M150" i="1"/>
  <c r="N150" i="1"/>
  <c r="O150" i="1"/>
  <c r="U150" i="1"/>
  <c r="Q150" i="1"/>
  <c r="R150" i="1"/>
  <c r="S150" i="1"/>
  <c r="T150" i="1"/>
  <c r="W150" i="1"/>
  <c r="F151" i="1"/>
  <c r="G151" i="1"/>
  <c r="O151" i="1"/>
  <c r="J151" i="1"/>
  <c r="R151" i="1"/>
  <c r="K151" i="1"/>
  <c r="L151" i="1"/>
  <c r="M151" i="1"/>
  <c r="N151" i="1"/>
  <c r="U151" i="1"/>
  <c r="Q151" i="1"/>
  <c r="S151" i="1"/>
  <c r="T151" i="1"/>
  <c r="F152" i="1"/>
  <c r="N152" i="1"/>
  <c r="G152" i="1"/>
  <c r="O152" i="1"/>
  <c r="J152" i="1"/>
  <c r="K152" i="1"/>
  <c r="L152" i="1"/>
  <c r="T152" i="1"/>
  <c r="M152" i="1"/>
  <c r="U152" i="1"/>
  <c r="Q152" i="1"/>
  <c r="R152" i="1"/>
  <c r="S152" i="1"/>
  <c r="F153" i="1"/>
  <c r="J153" i="1"/>
  <c r="K153" i="1"/>
  <c r="L153" i="1"/>
  <c r="T153" i="1"/>
  <c r="Q153" i="1"/>
  <c r="R153" i="1"/>
  <c r="S153" i="1"/>
  <c r="W153" i="1"/>
  <c r="M153" i="1"/>
  <c r="F154" i="1"/>
  <c r="G154" i="1"/>
  <c r="J154" i="1"/>
  <c r="K154" i="1"/>
  <c r="L154" i="1"/>
  <c r="M154" i="1"/>
  <c r="N154" i="1"/>
  <c r="O154" i="1"/>
  <c r="Q154" i="1"/>
  <c r="R154" i="1"/>
  <c r="S154" i="1"/>
  <c r="T154" i="1"/>
  <c r="W154" i="1"/>
  <c r="F155" i="1"/>
  <c r="G155" i="1"/>
  <c r="O155" i="1"/>
  <c r="J155" i="1"/>
  <c r="K155" i="1"/>
  <c r="L155" i="1"/>
  <c r="M155" i="1"/>
  <c r="N155" i="1"/>
  <c r="Q155" i="1"/>
  <c r="R155" i="1"/>
  <c r="S155" i="1"/>
  <c r="T155" i="1"/>
  <c r="W155" i="1"/>
  <c r="U155" i="1"/>
  <c r="X155" i="1"/>
  <c r="F156" i="1"/>
  <c r="N156" i="1"/>
  <c r="G156" i="1"/>
  <c r="O156" i="1"/>
  <c r="J156" i="1"/>
  <c r="K156" i="1"/>
  <c r="L156" i="1"/>
  <c r="M156" i="1"/>
  <c r="U156" i="1"/>
  <c r="Q156" i="1"/>
  <c r="R156" i="1"/>
  <c r="S156" i="1"/>
  <c r="T156" i="1"/>
  <c r="F157" i="1"/>
  <c r="J157" i="1"/>
  <c r="K157" i="1"/>
  <c r="L157" i="1"/>
  <c r="M157" i="1"/>
  <c r="Q157" i="1"/>
  <c r="R157" i="1"/>
  <c r="S157" i="1"/>
  <c r="T157" i="1"/>
  <c r="W157" i="1"/>
  <c r="F158" i="1"/>
  <c r="G158" i="1"/>
  <c r="J158" i="1"/>
  <c r="K158" i="1"/>
  <c r="L158" i="1"/>
  <c r="M158" i="1"/>
  <c r="N158" i="1"/>
  <c r="O158" i="1"/>
  <c r="Q158" i="1"/>
  <c r="R158" i="1"/>
  <c r="S158" i="1"/>
  <c r="T158" i="1"/>
  <c r="W158" i="1"/>
  <c r="F159" i="1"/>
  <c r="G159" i="1"/>
  <c r="O159" i="1"/>
  <c r="J159" i="1"/>
  <c r="K159" i="1"/>
  <c r="L159" i="1"/>
  <c r="M159" i="1"/>
  <c r="N159" i="1"/>
  <c r="U159" i="1"/>
  <c r="Q159" i="1"/>
  <c r="R159" i="1"/>
  <c r="S159" i="1"/>
  <c r="T159" i="1"/>
  <c r="F160" i="1"/>
  <c r="N160" i="1"/>
  <c r="J160" i="1"/>
  <c r="K160" i="1"/>
  <c r="L160" i="1"/>
  <c r="M160" i="1"/>
  <c r="Q160" i="1"/>
  <c r="R160" i="1"/>
  <c r="S160" i="1"/>
  <c r="T160" i="1"/>
  <c r="W160" i="1"/>
  <c r="F162" i="1"/>
  <c r="G162" i="1"/>
  <c r="J162" i="1"/>
  <c r="K162" i="1"/>
  <c r="L162" i="1"/>
  <c r="M162" i="1"/>
  <c r="N162" i="1"/>
  <c r="O162" i="1"/>
  <c r="U162" i="1"/>
  <c r="Q162" i="1"/>
  <c r="R162" i="1"/>
  <c r="S162" i="1"/>
  <c r="T162" i="1"/>
  <c r="W162" i="1"/>
  <c r="F163" i="1"/>
  <c r="G163" i="1"/>
  <c r="O163" i="1"/>
  <c r="J163" i="1"/>
  <c r="R163" i="1"/>
  <c r="K163" i="1"/>
  <c r="L163" i="1"/>
  <c r="M163" i="1"/>
  <c r="N163" i="1"/>
  <c r="U163" i="1"/>
  <c r="Q163" i="1"/>
  <c r="S163" i="1"/>
  <c r="T163" i="1"/>
  <c r="F164" i="1"/>
  <c r="N164" i="1"/>
  <c r="J164" i="1"/>
  <c r="K164" i="1"/>
  <c r="L164" i="1"/>
  <c r="T164" i="1"/>
  <c r="M164" i="1"/>
  <c r="Q164" i="1"/>
  <c r="R164" i="1"/>
  <c r="S164" i="1"/>
  <c r="F165" i="1"/>
  <c r="J165" i="1"/>
  <c r="K165" i="1"/>
  <c r="S165" i="1"/>
  <c r="Q165" i="1"/>
  <c r="R165" i="1"/>
  <c r="L165" i="1"/>
  <c r="T165" i="1"/>
  <c r="W165" i="1"/>
  <c r="M165" i="1"/>
  <c r="F168" i="1"/>
  <c r="G168" i="1"/>
  <c r="O168" i="1"/>
  <c r="J168" i="1"/>
  <c r="R168" i="1"/>
  <c r="K168" i="1"/>
  <c r="L168" i="1"/>
  <c r="M168" i="1"/>
  <c r="N168" i="1"/>
  <c r="U168" i="1"/>
  <c r="Q168" i="1"/>
  <c r="S168" i="1"/>
  <c r="T168" i="1"/>
  <c r="F169" i="1"/>
  <c r="N169" i="1"/>
  <c r="J169" i="1"/>
  <c r="K169" i="1"/>
  <c r="L169" i="1"/>
  <c r="T169" i="1"/>
  <c r="M169" i="1"/>
  <c r="Q169" i="1"/>
  <c r="R169" i="1"/>
  <c r="S169" i="1"/>
  <c r="F170" i="1"/>
  <c r="J170" i="1"/>
  <c r="K170" i="1"/>
  <c r="S170" i="1"/>
  <c r="L170" i="1"/>
  <c r="T170" i="1"/>
  <c r="M170" i="1"/>
  <c r="Q170" i="1"/>
  <c r="R170" i="1"/>
  <c r="F172" i="1"/>
  <c r="G172" i="1"/>
  <c r="J172" i="1"/>
  <c r="K172" i="1"/>
  <c r="L172" i="1"/>
  <c r="M172" i="1"/>
  <c r="N172" i="1"/>
  <c r="O172" i="1"/>
  <c r="U172" i="1"/>
  <c r="Q172" i="1"/>
  <c r="R172" i="1"/>
  <c r="S172" i="1"/>
  <c r="T172" i="1"/>
  <c r="W172" i="1"/>
  <c r="F173" i="1"/>
  <c r="G173" i="1"/>
  <c r="O173" i="1"/>
  <c r="J173" i="1"/>
  <c r="R173" i="1"/>
  <c r="K173" i="1"/>
  <c r="L173" i="1"/>
  <c r="M173" i="1"/>
  <c r="N173" i="1"/>
  <c r="U173" i="1"/>
  <c r="Q173" i="1"/>
  <c r="S173" i="1"/>
  <c r="T173" i="1"/>
  <c r="F174" i="1"/>
  <c r="N174" i="1"/>
  <c r="G174" i="1"/>
  <c r="O174" i="1"/>
  <c r="J174" i="1"/>
  <c r="K174" i="1"/>
  <c r="L174" i="1"/>
  <c r="T174" i="1"/>
  <c r="M174" i="1"/>
  <c r="U174" i="1"/>
  <c r="Q174" i="1"/>
  <c r="R174" i="1"/>
  <c r="S174" i="1"/>
  <c r="F175" i="1"/>
  <c r="J175" i="1"/>
  <c r="K175" i="1"/>
  <c r="L175" i="1"/>
  <c r="T175" i="1"/>
  <c r="Q175" i="1"/>
  <c r="R175" i="1"/>
  <c r="S175" i="1"/>
  <c r="W175" i="1"/>
  <c r="M175" i="1"/>
  <c r="F176" i="1"/>
  <c r="G176" i="1"/>
  <c r="J176" i="1"/>
  <c r="K176" i="1"/>
  <c r="L176" i="1"/>
  <c r="M176" i="1"/>
  <c r="N176" i="1"/>
  <c r="O176" i="1"/>
  <c r="Q176" i="1"/>
  <c r="R176" i="1"/>
  <c r="S176" i="1"/>
  <c r="T176" i="1"/>
  <c r="W176" i="1"/>
  <c r="F177" i="1"/>
  <c r="G177" i="1"/>
  <c r="O177" i="1"/>
  <c r="J177" i="1"/>
  <c r="K177" i="1"/>
  <c r="L177" i="1"/>
  <c r="M177" i="1"/>
  <c r="N177" i="1"/>
  <c r="Q177" i="1"/>
  <c r="R177" i="1"/>
  <c r="S177" i="1"/>
  <c r="T177" i="1"/>
  <c r="W177" i="1"/>
  <c r="U177" i="1"/>
  <c r="X177" i="1"/>
  <c r="F178" i="1"/>
  <c r="N178" i="1"/>
  <c r="G178" i="1"/>
  <c r="O178" i="1"/>
  <c r="J178" i="1"/>
  <c r="K178" i="1"/>
  <c r="L178" i="1"/>
  <c r="M178" i="1"/>
  <c r="U178" i="1"/>
  <c r="Q178" i="1"/>
  <c r="R178" i="1"/>
  <c r="S178" i="1"/>
  <c r="T178" i="1"/>
  <c r="F179" i="1"/>
  <c r="J179" i="1"/>
  <c r="K179" i="1"/>
  <c r="L179" i="1"/>
  <c r="M179" i="1"/>
  <c r="Q179" i="1"/>
  <c r="R179" i="1"/>
  <c r="S179" i="1"/>
  <c r="T179" i="1"/>
  <c r="W179" i="1"/>
  <c r="F180" i="1"/>
  <c r="G180" i="1"/>
  <c r="J180" i="1"/>
  <c r="K180" i="1"/>
  <c r="L180" i="1"/>
  <c r="M180" i="1"/>
  <c r="N180" i="1"/>
  <c r="O180" i="1"/>
  <c r="Q180" i="1"/>
  <c r="R180" i="1"/>
  <c r="S180" i="1"/>
  <c r="T180" i="1"/>
  <c r="W180" i="1"/>
  <c r="F181" i="1"/>
  <c r="G181" i="1"/>
  <c r="O181" i="1"/>
  <c r="J181" i="1"/>
  <c r="K181" i="1"/>
  <c r="L181" i="1"/>
  <c r="M181" i="1"/>
  <c r="N181" i="1"/>
  <c r="U181" i="1"/>
  <c r="Q181" i="1"/>
  <c r="R181" i="1"/>
  <c r="S181" i="1"/>
  <c r="T181" i="1"/>
  <c r="F182" i="1"/>
  <c r="N182" i="1"/>
  <c r="J182" i="1"/>
  <c r="K182" i="1"/>
  <c r="L182" i="1"/>
  <c r="M182" i="1"/>
  <c r="Q182" i="1"/>
  <c r="R182" i="1"/>
  <c r="S182" i="1"/>
  <c r="T182" i="1"/>
  <c r="W182" i="1"/>
  <c r="F183" i="1"/>
  <c r="J183" i="1"/>
  <c r="K183" i="1"/>
  <c r="S183" i="1"/>
  <c r="Q183" i="1"/>
  <c r="R183" i="1"/>
  <c r="L183" i="1"/>
  <c r="T183" i="1"/>
  <c r="W183" i="1"/>
  <c r="M183" i="1"/>
  <c r="F185" i="1"/>
  <c r="G185" i="1"/>
  <c r="J185" i="1"/>
  <c r="K185" i="1"/>
  <c r="L185" i="1"/>
  <c r="M185" i="1"/>
  <c r="N185" i="1"/>
  <c r="O185" i="1"/>
  <c r="U185" i="1"/>
  <c r="Q185" i="1"/>
  <c r="R185" i="1"/>
  <c r="S185" i="1"/>
  <c r="T185" i="1"/>
  <c r="W185" i="1"/>
  <c r="F186" i="1"/>
  <c r="G186" i="1"/>
  <c r="O186" i="1"/>
  <c r="J186" i="1"/>
  <c r="R186" i="1"/>
  <c r="K186" i="1"/>
  <c r="L186" i="1"/>
  <c r="M186" i="1"/>
  <c r="N186" i="1"/>
  <c r="U186" i="1"/>
  <c r="Q186" i="1"/>
  <c r="S186" i="1"/>
  <c r="T186" i="1"/>
  <c r="F187" i="1"/>
  <c r="N187" i="1"/>
  <c r="J187" i="1"/>
  <c r="K187" i="1"/>
  <c r="L187" i="1"/>
  <c r="T187" i="1"/>
  <c r="M187" i="1"/>
  <c r="Q187" i="1"/>
  <c r="R187" i="1"/>
  <c r="S187" i="1"/>
  <c r="F189" i="1"/>
  <c r="J189" i="1"/>
  <c r="K189" i="1"/>
  <c r="S189" i="1"/>
  <c r="Q189" i="1"/>
  <c r="R189" i="1"/>
  <c r="L189" i="1"/>
  <c r="T189" i="1"/>
  <c r="W189" i="1"/>
  <c r="M189" i="1"/>
  <c r="F191" i="1"/>
  <c r="G191" i="1"/>
  <c r="J191" i="1"/>
  <c r="K191" i="1"/>
  <c r="L191" i="1"/>
  <c r="M191" i="1"/>
  <c r="N191" i="1"/>
  <c r="O191" i="1"/>
  <c r="U191" i="1"/>
  <c r="Q191" i="1"/>
  <c r="R191" i="1"/>
  <c r="S191" i="1"/>
  <c r="T191" i="1"/>
  <c r="W191" i="1"/>
  <c r="X191" i="1"/>
  <c r="F192" i="1"/>
  <c r="G192" i="1"/>
  <c r="O192" i="1"/>
  <c r="J192" i="1"/>
  <c r="R192" i="1"/>
  <c r="K192" i="1"/>
  <c r="L192" i="1"/>
  <c r="M192" i="1"/>
  <c r="N192" i="1"/>
  <c r="U192" i="1"/>
  <c r="Q192" i="1"/>
  <c r="S192" i="1"/>
  <c r="T192" i="1"/>
  <c r="F193" i="1"/>
  <c r="N193" i="1"/>
  <c r="G193" i="1"/>
  <c r="O193" i="1"/>
  <c r="J193" i="1"/>
  <c r="K193" i="1"/>
  <c r="L193" i="1"/>
  <c r="T193" i="1"/>
  <c r="M193" i="1"/>
  <c r="U193" i="1"/>
  <c r="Q193" i="1"/>
  <c r="R193" i="1"/>
  <c r="S193" i="1"/>
  <c r="F197" i="1"/>
  <c r="G197" i="1"/>
  <c r="O197" i="1"/>
  <c r="J197" i="1"/>
  <c r="R197" i="1"/>
  <c r="K197" i="1"/>
  <c r="L197" i="1"/>
  <c r="M197" i="1"/>
  <c r="N197" i="1"/>
  <c r="U197" i="1"/>
  <c r="Q197" i="1"/>
  <c r="S197" i="1"/>
  <c r="T197" i="1"/>
  <c r="F199" i="1"/>
  <c r="N199" i="1"/>
  <c r="G199" i="1"/>
  <c r="O199" i="1"/>
  <c r="J199" i="1"/>
  <c r="K199" i="1"/>
  <c r="L199" i="1"/>
  <c r="T199" i="1"/>
  <c r="Q199" i="1"/>
  <c r="R199" i="1"/>
  <c r="S199" i="1"/>
  <c r="W199" i="1"/>
  <c r="M199" i="1"/>
  <c r="U199" i="1"/>
  <c r="X199" i="1"/>
  <c r="F202" i="1"/>
  <c r="G202" i="1"/>
  <c r="O202" i="1"/>
  <c r="M202" i="1"/>
  <c r="N202" i="1"/>
  <c r="U202" i="1"/>
  <c r="J202" i="1"/>
  <c r="K202" i="1"/>
  <c r="L202" i="1"/>
  <c r="Q202" i="1"/>
  <c r="R202" i="1"/>
  <c r="S202" i="1"/>
  <c r="T202" i="1"/>
  <c r="W202" i="1"/>
  <c r="F204" i="1"/>
  <c r="N204" i="1"/>
  <c r="G204" i="1"/>
  <c r="O204" i="1"/>
  <c r="J204" i="1"/>
  <c r="K204" i="1"/>
  <c r="L204" i="1"/>
  <c r="T204" i="1"/>
  <c r="M204" i="1"/>
  <c r="Q204" i="1"/>
  <c r="R204" i="1"/>
  <c r="S204" i="1"/>
  <c r="F207" i="1"/>
  <c r="G207" i="1"/>
  <c r="O207" i="1"/>
  <c r="J207" i="1"/>
  <c r="K207" i="1"/>
  <c r="L207" i="1"/>
  <c r="M207" i="1"/>
  <c r="N207" i="1"/>
  <c r="Q207" i="1"/>
  <c r="R207" i="1"/>
  <c r="S207" i="1"/>
  <c r="T207" i="1"/>
  <c r="W207" i="1"/>
  <c r="F209" i="1"/>
  <c r="G209" i="1"/>
  <c r="O209" i="1"/>
  <c r="J209" i="1"/>
  <c r="K209" i="1"/>
  <c r="L209" i="1"/>
  <c r="M209" i="1"/>
  <c r="N209" i="1"/>
  <c r="U209" i="1"/>
  <c r="Q209" i="1"/>
  <c r="R209" i="1"/>
  <c r="S209" i="1"/>
  <c r="T209" i="1"/>
  <c r="W209" i="1"/>
  <c r="X209" i="1"/>
  <c r="F211" i="1"/>
  <c r="N211" i="1"/>
  <c r="G211" i="1"/>
  <c r="O211" i="1"/>
  <c r="J211" i="1"/>
  <c r="K211" i="1"/>
  <c r="L211" i="1"/>
  <c r="T211" i="1"/>
  <c r="Q211" i="1"/>
  <c r="R211" i="1"/>
  <c r="S211" i="1"/>
  <c r="W211" i="1"/>
  <c r="M211" i="1"/>
  <c r="U211" i="1"/>
  <c r="X211" i="1"/>
  <c r="F212" i="1"/>
  <c r="G212" i="1"/>
  <c r="J212" i="1"/>
  <c r="K212" i="1"/>
  <c r="L212" i="1"/>
  <c r="M212" i="1"/>
  <c r="N212" i="1"/>
  <c r="O212" i="1"/>
  <c r="Q212" i="1"/>
  <c r="R212" i="1"/>
  <c r="S212" i="1"/>
  <c r="T212" i="1"/>
  <c r="W212" i="1"/>
  <c r="F213" i="1"/>
  <c r="G213" i="1"/>
  <c r="J213" i="1"/>
  <c r="K213" i="1"/>
  <c r="L213" i="1"/>
  <c r="M213" i="1"/>
  <c r="N213" i="1"/>
  <c r="O213" i="1"/>
  <c r="U213" i="1"/>
  <c r="Q213" i="1"/>
  <c r="R213" i="1"/>
  <c r="S213" i="1"/>
  <c r="T213" i="1"/>
  <c r="W213" i="1"/>
  <c r="X213" i="1"/>
  <c r="F214" i="1"/>
  <c r="G214" i="1"/>
  <c r="O214" i="1"/>
  <c r="J214" i="1"/>
  <c r="R214" i="1"/>
  <c r="K214" i="1"/>
  <c r="L214" i="1"/>
  <c r="M214" i="1"/>
  <c r="N214" i="1"/>
  <c r="Q214" i="1"/>
  <c r="S214" i="1"/>
  <c r="T214" i="1"/>
  <c r="F217" i="1"/>
  <c r="G217" i="1"/>
  <c r="O217" i="1"/>
  <c r="J217" i="1"/>
  <c r="K217" i="1"/>
  <c r="L217" i="1"/>
  <c r="M217" i="1"/>
  <c r="N217" i="1"/>
  <c r="U217" i="1"/>
  <c r="Q217" i="1"/>
  <c r="R217" i="1"/>
  <c r="S217" i="1"/>
  <c r="T217" i="1"/>
  <c r="W217" i="1"/>
  <c r="X217" i="1"/>
  <c r="F218" i="1"/>
  <c r="G218" i="1"/>
  <c r="O218" i="1"/>
  <c r="J218" i="1"/>
  <c r="R218" i="1"/>
  <c r="K218" i="1"/>
  <c r="L218" i="1"/>
  <c r="M218" i="1"/>
  <c r="N218" i="1"/>
  <c r="U218" i="1"/>
  <c r="Q218" i="1"/>
  <c r="S218" i="1"/>
  <c r="T218" i="1"/>
  <c r="F219" i="1"/>
  <c r="G219" i="1"/>
  <c r="O219" i="1"/>
  <c r="J219" i="1"/>
  <c r="K219" i="1"/>
  <c r="L219" i="1"/>
  <c r="M219" i="1"/>
  <c r="N219" i="1"/>
  <c r="U219" i="1"/>
  <c r="Q219" i="1"/>
  <c r="R219" i="1"/>
  <c r="S219" i="1"/>
  <c r="T219" i="1"/>
  <c r="W219" i="1"/>
  <c r="X219" i="1"/>
  <c r="F221" i="1"/>
  <c r="N221" i="1"/>
  <c r="M221" i="1"/>
  <c r="G221" i="1"/>
  <c r="O221" i="1"/>
  <c r="U221" i="1"/>
  <c r="Q221" i="1"/>
  <c r="J221" i="1"/>
  <c r="R221" i="1"/>
  <c r="K221" i="1"/>
  <c r="S221" i="1"/>
  <c r="L221" i="1"/>
  <c r="T221" i="1"/>
  <c r="W221" i="1"/>
  <c r="X221" i="1"/>
  <c r="F222" i="1"/>
  <c r="N222" i="1"/>
  <c r="J222" i="1"/>
  <c r="K222" i="1"/>
  <c r="L222" i="1"/>
  <c r="M222" i="1"/>
  <c r="Q222" i="1"/>
  <c r="R222" i="1"/>
  <c r="S222" i="1"/>
  <c r="T222" i="1"/>
  <c r="W222" i="1"/>
  <c r="F224" i="1"/>
  <c r="G224" i="1"/>
  <c r="O224" i="1"/>
  <c r="J224" i="1"/>
  <c r="K224" i="1"/>
  <c r="L224" i="1"/>
  <c r="M224" i="1"/>
  <c r="N224" i="1"/>
  <c r="Q224" i="1"/>
  <c r="R224" i="1"/>
  <c r="S224" i="1"/>
  <c r="T224" i="1"/>
  <c r="W224" i="1"/>
  <c r="F225" i="1"/>
  <c r="N225" i="1"/>
  <c r="M225" i="1"/>
  <c r="G225" i="1"/>
  <c r="O225" i="1"/>
  <c r="U225" i="1"/>
  <c r="J225" i="1"/>
  <c r="K225" i="1"/>
  <c r="L225" i="1"/>
  <c r="Q225" i="1"/>
  <c r="R225" i="1"/>
  <c r="S225" i="1"/>
  <c r="T225" i="1"/>
  <c r="W225" i="1"/>
  <c r="F227" i="1"/>
  <c r="G227" i="1"/>
  <c r="O227" i="1"/>
  <c r="J227" i="1"/>
  <c r="K227" i="1"/>
  <c r="L227" i="1"/>
  <c r="M227" i="1"/>
  <c r="N227" i="1"/>
  <c r="Q227" i="1"/>
  <c r="R227" i="1"/>
  <c r="S227" i="1"/>
  <c r="T227" i="1"/>
  <c r="W227" i="1"/>
  <c r="F228" i="1"/>
  <c r="G228" i="1"/>
  <c r="O228" i="1"/>
  <c r="J228" i="1"/>
  <c r="K228" i="1"/>
  <c r="L228" i="1"/>
  <c r="M228" i="1"/>
  <c r="N228" i="1"/>
  <c r="U228" i="1"/>
  <c r="Q228" i="1"/>
  <c r="R228" i="1"/>
  <c r="S228" i="1"/>
  <c r="T228" i="1"/>
  <c r="W228" i="1"/>
  <c r="X228" i="1"/>
  <c r="F230" i="1"/>
  <c r="N230" i="1"/>
  <c r="J230" i="1"/>
  <c r="K230" i="1"/>
  <c r="L230" i="1"/>
  <c r="T230" i="1"/>
  <c r="Q230" i="1"/>
  <c r="R230" i="1"/>
  <c r="S230" i="1"/>
  <c r="W230" i="1"/>
  <c r="M230" i="1"/>
  <c r="F231" i="1"/>
  <c r="G231" i="1"/>
  <c r="O231" i="1"/>
  <c r="J231" i="1"/>
  <c r="K231" i="1"/>
  <c r="L231" i="1"/>
  <c r="M231" i="1"/>
  <c r="N231" i="1"/>
  <c r="Q231" i="1"/>
  <c r="R231" i="1"/>
  <c r="S231" i="1"/>
  <c r="T231" i="1"/>
  <c r="W231" i="1"/>
  <c r="F232" i="1"/>
  <c r="G232" i="1"/>
  <c r="O232" i="1"/>
  <c r="J232" i="1"/>
  <c r="K232" i="1"/>
  <c r="L232" i="1"/>
  <c r="M232" i="1"/>
  <c r="N232" i="1"/>
  <c r="Q232" i="1"/>
  <c r="R232" i="1"/>
  <c r="S232" i="1"/>
  <c r="T232" i="1"/>
  <c r="W232" i="1"/>
  <c r="F234" i="1"/>
  <c r="N234" i="1"/>
  <c r="J234" i="1"/>
  <c r="K234" i="1"/>
  <c r="L234" i="1"/>
  <c r="T234" i="1"/>
  <c r="Q234" i="1"/>
  <c r="R234" i="1"/>
  <c r="S234" i="1"/>
  <c r="W234" i="1"/>
  <c r="M234" i="1"/>
  <c r="F235" i="1"/>
  <c r="G235" i="1"/>
  <c r="O235" i="1"/>
  <c r="J235" i="1"/>
  <c r="K235" i="1"/>
  <c r="L235" i="1"/>
  <c r="M235" i="1"/>
  <c r="N235" i="1"/>
  <c r="U235" i="1"/>
  <c r="Q235" i="1"/>
  <c r="R235" i="1"/>
  <c r="S235" i="1"/>
  <c r="T235" i="1"/>
  <c r="W235" i="1"/>
  <c r="F236" i="1"/>
  <c r="G236" i="1"/>
  <c r="O236" i="1"/>
  <c r="J236" i="1"/>
  <c r="K236" i="1"/>
  <c r="L236" i="1"/>
  <c r="M236" i="1"/>
  <c r="N236" i="1"/>
  <c r="Q236" i="1"/>
  <c r="R236" i="1"/>
  <c r="S236" i="1"/>
  <c r="T236" i="1"/>
  <c r="W236" i="1"/>
  <c r="F237" i="1"/>
  <c r="N237" i="1"/>
  <c r="G237" i="1"/>
  <c r="O237" i="1"/>
  <c r="J237" i="1"/>
  <c r="K237" i="1"/>
  <c r="L237" i="1"/>
  <c r="M237" i="1"/>
  <c r="Q237" i="1"/>
  <c r="R237" i="1"/>
  <c r="S237" i="1"/>
  <c r="T237" i="1"/>
  <c r="W237" i="1"/>
  <c r="U237" i="1"/>
  <c r="X237" i="1"/>
  <c r="F238" i="1"/>
  <c r="J238" i="1"/>
  <c r="K238" i="1"/>
  <c r="L238" i="1"/>
  <c r="T238" i="1"/>
  <c r="Q238" i="1"/>
  <c r="R238" i="1"/>
  <c r="S238" i="1"/>
  <c r="W238" i="1"/>
  <c r="M238" i="1"/>
  <c r="F239" i="1"/>
  <c r="G239" i="1"/>
  <c r="O239" i="1"/>
  <c r="J239" i="1"/>
  <c r="K239" i="1"/>
  <c r="L239" i="1"/>
  <c r="M239" i="1"/>
  <c r="N239" i="1"/>
  <c r="Q239" i="1"/>
  <c r="R239" i="1"/>
  <c r="S239" i="1"/>
  <c r="T239" i="1"/>
  <c r="W239" i="1"/>
  <c r="F240" i="1"/>
  <c r="G240" i="1"/>
  <c r="O240" i="1"/>
  <c r="J240" i="1"/>
  <c r="R240" i="1"/>
  <c r="K240" i="1"/>
  <c r="L240" i="1"/>
  <c r="M240" i="1"/>
  <c r="N240" i="1"/>
  <c r="U240" i="1"/>
  <c r="Q240" i="1"/>
  <c r="S240" i="1"/>
  <c r="T240" i="1"/>
  <c r="F242" i="1"/>
  <c r="J242" i="1"/>
  <c r="K242" i="1"/>
  <c r="L242" i="1"/>
  <c r="M242" i="1"/>
  <c r="Q242" i="1"/>
  <c r="R242" i="1"/>
  <c r="S242" i="1"/>
  <c r="T242" i="1"/>
  <c r="W242" i="1"/>
  <c r="F243" i="1"/>
  <c r="G243" i="1"/>
  <c r="J243" i="1"/>
  <c r="K243" i="1"/>
  <c r="L243" i="1"/>
  <c r="M243" i="1"/>
  <c r="N243" i="1"/>
  <c r="O243" i="1"/>
  <c r="Q243" i="1"/>
  <c r="R243" i="1"/>
  <c r="S243" i="1"/>
  <c r="T243" i="1"/>
  <c r="W243" i="1"/>
  <c r="F244" i="1"/>
  <c r="G244" i="1"/>
  <c r="O244" i="1"/>
  <c r="J244" i="1"/>
  <c r="K244" i="1"/>
  <c r="L244" i="1"/>
  <c r="M244" i="1"/>
  <c r="N244" i="1"/>
  <c r="Q244" i="1"/>
  <c r="R244" i="1"/>
  <c r="S244" i="1"/>
  <c r="T244" i="1"/>
  <c r="W244" i="1"/>
  <c r="F245" i="1"/>
  <c r="N245" i="1"/>
  <c r="G245" i="1"/>
  <c r="O245" i="1"/>
  <c r="J245" i="1"/>
  <c r="K245" i="1"/>
  <c r="L245" i="1"/>
  <c r="M245" i="1"/>
  <c r="Q245" i="1"/>
  <c r="R245" i="1"/>
  <c r="S245" i="1"/>
  <c r="T245" i="1"/>
  <c r="W245" i="1"/>
  <c r="U245" i="1"/>
  <c r="X245" i="1"/>
  <c r="F246" i="1"/>
  <c r="J246" i="1"/>
  <c r="K246" i="1"/>
  <c r="L246" i="1"/>
  <c r="T246" i="1"/>
  <c r="Q246" i="1"/>
  <c r="R246" i="1"/>
  <c r="S246" i="1"/>
  <c r="W246" i="1"/>
  <c r="M246" i="1"/>
  <c r="B252" i="1"/>
  <c r="O247" i="1"/>
  <c r="P247" i="1"/>
  <c r="S247" i="1"/>
  <c r="T247" i="1"/>
  <c r="W247" i="1"/>
  <c r="N246" i="1"/>
  <c r="G246" i="1"/>
  <c r="O246" i="1"/>
  <c r="U246" i="1"/>
  <c r="X246" i="1"/>
  <c r="N238" i="1"/>
  <c r="G238" i="1"/>
  <c r="O238" i="1"/>
  <c r="N242" i="1"/>
  <c r="G242" i="1"/>
  <c r="O242" i="1"/>
  <c r="U242" i="1"/>
  <c r="X242" i="1"/>
  <c r="X235" i="1"/>
  <c r="G169" i="1"/>
  <c r="O169" i="1"/>
  <c r="U169" i="1"/>
  <c r="W152" i="1"/>
  <c r="X152" i="1"/>
  <c r="W146" i="1"/>
  <c r="X146" i="1"/>
  <c r="U239" i="1"/>
  <c r="X239" i="1"/>
  <c r="U231" i="1"/>
  <c r="X231" i="1"/>
  <c r="U214" i="1"/>
  <c r="G187" i="1"/>
  <c r="O187" i="1"/>
  <c r="U187" i="1"/>
  <c r="W187" i="1"/>
  <c r="X187" i="1"/>
  <c r="U244" i="1"/>
  <c r="X244" i="1"/>
  <c r="W240" i="1"/>
  <c r="X240" i="1"/>
  <c r="U236" i="1"/>
  <c r="X236" i="1"/>
  <c r="G234" i="1"/>
  <c r="O234" i="1"/>
  <c r="U234" i="1"/>
  <c r="X234" i="1"/>
  <c r="U227" i="1"/>
  <c r="X227" i="1"/>
  <c r="X226" i="1"/>
  <c r="X225" i="1"/>
  <c r="X202" i="1"/>
  <c r="W193" i="1"/>
  <c r="X193" i="1"/>
  <c r="W186" i="1"/>
  <c r="X186" i="1"/>
  <c r="U243" i="1"/>
  <c r="X243" i="1"/>
  <c r="U232" i="1"/>
  <c r="X232" i="1"/>
  <c r="U224" i="1"/>
  <c r="X224" i="1"/>
  <c r="G222" i="1"/>
  <c r="O222" i="1"/>
  <c r="U222" i="1"/>
  <c r="X222" i="1"/>
  <c r="X220" i="1"/>
  <c r="U204" i="1"/>
  <c r="W204" i="1"/>
  <c r="X204" i="1"/>
  <c r="W170" i="1"/>
  <c r="W138" i="1"/>
  <c r="X138" i="1"/>
  <c r="N175" i="1"/>
  <c r="G175" i="1"/>
  <c r="O175" i="1"/>
  <c r="U175" i="1"/>
  <c r="X175" i="1"/>
  <c r="N153" i="1"/>
  <c r="G153" i="1"/>
  <c r="O153" i="1"/>
  <c r="N139" i="1"/>
  <c r="G139" i="1"/>
  <c r="O139" i="1"/>
  <c r="U139" i="1"/>
  <c r="X139" i="1"/>
  <c r="S2" i="1"/>
  <c r="Q2" i="1"/>
  <c r="Q4" i="1"/>
  <c r="N189" i="1"/>
  <c r="G189" i="1"/>
  <c r="O189" i="1"/>
  <c r="U189" i="1"/>
  <c r="X189" i="1"/>
  <c r="N170" i="1"/>
  <c r="G170" i="1"/>
  <c r="O170" i="1"/>
  <c r="N165" i="1"/>
  <c r="G165" i="1"/>
  <c r="O165" i="1"/>
  <c r="U165" i="1"/>
  <c r="X165" i="1"/>
  <c r="N149" i="1"/>
  <c r="G149" i="1"/>
  <c r="O149" i="1"/>
  <c r="N183" i="1"/>
  <c r="G183" i="1"/>
  <c r="O183" i="1"/>
  <c r="U183" i="1"/>
  <c r="X183" i="1"/>
  <c r="N144" i="1"/>
  <c r="G144" i="1"/>
  <c r="O144" i="1"/>
  <c r="X172" i="1"/>
  <c r="X150" i="1"/>
  <c r="G230" i="1"/>
  <c r="O230" i="1"/>
  <c r="U230" i="1"/>
  <c r="X230" i="1"/>
  <c r="X229" i="1"/>
  <c r="W214" i="1"/>
  <c r="W197" i="1"/>
  <c r="X197" i="1"/>
  <c r="X195" i="1"/>
  <c r="W192" i="1"/>
  <c r="X192" i="1"/>
  <c r="X185" i="1"/>
  <c r="W178" i="1"/>
  <c r="X178" i="1"/>
  <c r="W173" i="1"/>
  <c r="X173" i="1"/>
  <c r="G164" i="1"/>
  <c r="O164" i="1"/>
  <c r="U164" i="1"/>
  <c r="W164" i="1"/>
  <c r="X164" i="1"/>
  <c r="X162" i="1"/>
  <c r="W156" i="1"/>
  <c r="X156" i="1"/>
  <c r="W151" i="1"/>
  <c r="X151" i="1"/>
  <c r="G147" i="1"/>
  <c r="O147" i="1"/>
  <c r="U147" i="1"/>
  <c r="W147" i="1"/>
  <c r="X147" i="1"/>
  <c r="X145" i="1"/>
  <c r="W137" i="1"/>
  <c r="X137" i="1"/>
  <c r="U124" i="1"/>
  <c r="X124" i="1"/>
  <c r="U116" i="1"/>
  <c r="X116" i="1"/>
  <c r="X113" i="1"/>
  <c r="U106" i="1"/>
  <c r="X106" i="1"/>
  <c r="U98" i="1"/>
  <c r="X98" i="1"/>
  <c r="U87" i="1"/>
  <c r="X87" i="1"/>
  <c r="U78" i="1"/>
  <c r="X78" i="1"/>
  <c r="X55" i="1"/>
  <c r="U50" i="1"/>
  <c r="X50" i="1"/>
  <c r="N52" i="1"/>
  <c r="U52" i="1"/>
  <c r="X52" i="1"/>
  <c r="U54" i="1"/>
  <c r="X54" i="1"/>
  <c r="N56" i="1"/>
  <c r="U56" i="1"/>
  <c r="X56" i="1"/>
  <c r="U59" i="1"/>
  <c r="X59" i="1"/>
  <c r="N61" i="1"/>
  <c r="U61" i="1"/>
  <c r="X61" i="1"/>
  <c r="X48" i="1"/>
  <c r="X40" i="1"/>
  <c r="X19" i="1"/>
  <c r="W218" i="1"/>
  <c r="X218" i="1"/>
  <c r="X216" i="1"/>
  <c r="G182" i="1"/>
  <c r="O182" i="1"/>
  <c r="U182" i="1"/>
  <c r="X182" i="1"/>
  <c r="U180" i="1"/>
  <c r="X180" i="1"/>
  <c r="W174" i="1"/>
  <c r="X174" i="1"/>
  <c r="W168" i="1"/>
  <c r="X168" i="1"/>
  <c r="W163" i="1"/>
  <c r="X163" i="1"/>
  <c r="G160" i="1"/>
  <c r="O160" i="1"/>
  <c r="U160" i="1"/>
  <c r="X160" i="1"/>
  <c r="U158" i="1"/>
  <c r="X158" i="1"/>
  <c r="G143" i="1"/>
  <c r="O143" i="1"/>
  <c r="U143" i="1"/>
  <c r="X143" i="1"/>
  <c r="U131" i="1"/>
  <c r="X131" i="1"/>
  <c r="N132" i="1"/>
  <c r="U132" i="1"/>
  <c r="X132" i="1"/>
  <c r="X127" i="1"/>
  <c r="U119" i="1"/>
  <c r="X119" i="1"/>
  <c r="U112" i="1"/>
  <c r="X112" i="1"/>
  <c r="U108" i="1"/>
  <c r="X108" i="1"/>
  <c r="U102" i="1"/>
  <c r="X102" i="1"/>
  <c r="U90" i="1"/>
  <c r="X90" i="1"/>
  <c r="U81" i="1"/>
  <c r="X81" i="1"/>
  <c r="U45" i="1"/>
  <c r="X45" i="1"/>
  <c r="U29" i="1"/>
  <c r="X29" i="1"/>
  <c r="N30" i="1"/>
  <c r="U30" i="1"/>
  <c r="X30" i="1"/>
  <c r="U34" i="1"/>
  <c r="X34" i="1"/>
  <c r="X27" i="1"/>
  <c r="U24" i="1"/>
  <c r="X24" i="1"/>
  <c r="U18" i="1"/>
  <c r="X18" i="1"/>
  <c r="N179" i="1"/>
  <c r="G179" i="1"/>
  <c r="O179" i="1"/>
  <c r="N157" i="1"/>
  <c r="G157" i="1"/>
  <c r="O157" i="1"/>
  <c r="U157" i="1"/>
  <c r="X157" i="1"/>
  <c r="U207" i="1"/>
  <c r="X207" i="1"/>
  <c r="X205" i="1"/>
  <c r="U212" i="1"/>
  <c r="X212" i="1"/>
  <c r="W181" i="1"/>
  <c r="X181" i="1"/>
  <c r="U176" i="1"/>
  <c r="X176" i="1"/>
  <c r="W169" i="1"/>
  <c r="W159" i="1"/>
  <c r="X159" i="1"/>
  <c r="U154" i="1"/>
  <c r="X154" i="1"/>
  <c r="U121" i="1"/>
  <c r="X121" i="1"/>
  <c r="U104" i="1"/>
  <c r="X104" i="1"/>
  <c r="U95" i="1"/>
  <c r="X95" i="1"/>
  <c r="U85" i="1"/>
  <c r="X85" i="1"/>
  <c r="U75" i="1"/>
  <c r="X75" i="1"/>
  <c r="N77" i="1"/>
  <c r="U77" i="1"/>
  <c r="X77" i="1"/>
  <c r="N82" i="1"/>
  <c r="U82" i="1"/>
  <c r="X82" i="1"/>
  <c r="X73" i="1"/>
  <c r="U70" i="1"/>
  <c r="X70" i="1"/>
  <c r="N71" i="1"/>
  <c r="U71" i="1"/>
  <c r="X71" i="1"/>
  <c r="X66" i="1"/>
  <c r="X65" i="1"/>
  <c r="N126" i="1"/>
  <c r="U126" i="1"/>
  <c r="X126" i="1"/>
  <c r="N122" i="1"/>
  <c r="U122" i="1"/>
  <c r="X122" i="1"/>
  <c r="N118" i="1"/>
  <c r="U118" i="1"/>
  <c r="X118" i="1"/>
  <c r="N114" i="1"/>
  <c r="U114" i="1"/>
  <c r="X114" i="1"/>
  <c r="N109" i="1"/>
  <c r="U109" i="1"/>
  <c r="X109" i="1"/>
  <c r="N105" i="1"/>
  <c r="U105" i="1"/>
  <c r="X105" i="1"/>
  <c r="N101" i="1"/>
  <c r="U101" i="1"/>
  <c r="X101" i="1"/>
  <c r="N96" i="1"/>
  <c r="U96" i="1"/>
  <c r="X96" i="1"/>
  <c r="N91" i="1"/>
  <c r="U91" i="1"/>
  <c r="X91" i="1"/>
  <c r="N86" i="1"/>
  <c r="U86" i="1"/>
  <c r="X86" i="1"/>
  <c r="N47" i="1"/>
  <c r="U47" i="1"/>
  <c r="X47" i="1"/>
  <c r="N41" i="1"/>
  <c r="U41" i="1"/>
  <c r="X41" i="1"/>
  <c r="N25" i="1"/>
  <c r="U25" i="1"/>
  <c r="X25" i="1"/>
  <c r="N20" i="1"/>
  <c r="U20" i="1"/>
  <c r="X20" i="1"/>
  <c r="N14" i="1"/>
  <c r="U14" i="1"/>
  <c r="X14" i="1"/>
  <c r="X11" i="1"/>
  <c r="U247" i="1"/>
  <c r="X84" i="1"/>
  <c r="X83" i="1"/>
  <c r="X38" i="1"/>
  <c r="X10" i="1"/>
  <c r="X161" i="1"/>
  <c r="X241" i="1"/>
  <c r="X214" i="1"/>
  <c r="X210" i="1"/>
  <c r="X169" i="1"/>
  <c r="U170" i="1"/>
  <c r="X170" i="1"/>
  <c r="U179" i="1"/>
  <c r="X179" i="1"/>
  <c r="X166" i="1"/>
  <c r="N247" i="1"/>
  <c r="U144" i="1"/>
  <c r="X144" i="1"/>
  <c r="U149" i="1"/>
  <c r="X149" i="1"/>
  <c r="U153" i="1"/>
  <c r="X153" i="1"/>
  <c r="X141" i="1"/>
  <c r="X140" i="1"/>
  <c r="X223" i="1"/>
  <c r="X215" i="1"/>
  <c r="X200" i="1"/>
  <c r="X194" i="1"/>
  <c r="U238" i="1"/>
  <c r="X238" i="1"/>
  <c r="X233" i="1"/>
  <c r="X247" i="1"/>
  <c r="X248" i="1"/>
  <c r="X249" i="1"/>
  <c r="K4" i="1"/>
  <c r="K2" i="1"/>
  <c r="K3" i="1"/>
  <c r="K1" i="1"/>
  <c r="B251" i="1"/>
  <c r="C250" i="1"/>
</calcChain>
</file>

<file path=xl/sharedStrings.xml><?xml version="1.0" encoding="utf-8"?>
<sst xmlns="http://schemas.openxmlformats.org/spreadsheetml/2006/main" count="559" uniqueCount="368">
  <si>
    <t>Abimaterjal</t>
  </si>
  <si>
    <t>mat+meh</t>
  </si>
  <si>
    <t>objekti maksumusest</t>
  </si>
  <si>
    <t>tunnih.</t>
  </si>
  <si>
    <t>OS</t>
  </si>
  <si>
    <t>Pluss lõppsummale</t>
  </si>
  <si>
    <t>Väikevahendid</t>
  </si>
  <si>
    <t>Alltöövõtt</t>
  </si>
  <si>
    <t>In-t</t>
  </si>
  <si>
    <t>Maksud</t>
  </si>
  <si>
    <t>Töö</t>
  </si>
  <si>
    <t>In. arv</t>
  </si>
  <si>
    <t>Töö sisu: Hoone rekonstrueerimine ja laiendamine</t>
  </si>
  <si>
    <t>Üldkulud</t>
  </si>
  <si>
    <t>Firma osa</t>
  </si>
  <si>
    <t>tööp.</t>
  </si>
  <si>
    <t>Kasum</t>
  </si>
  <si>
    <t xml:space="preserve">Hinnapakkumine nr. </t>
  </si>
  <si>
    <t>Koef.alltv. %-tidele</t>
  </si>
  <si>
    <t>jrk.nr.</t>
  </si>
  <si>
    <t>TÖÖ</t>
  </si>
  <si>
    <t>ühik</t>
  </si>
  <si>
    <t>kogus</t>
  </si>
  <si>
    <t>ÜHIKU MAKSUMUS</t>
  </si>
  <si>
    <t>TÖÖ MAKSUMUS</t>
  </si>
  <si>
    <t>MAT.+VÄIKEVAH.</t>
  </si>
  <si>
    <t>ALLTÖÖVÕTT</t>
  </si>
  <si>
    <t>MAKSUMUS</t>
  </si>
  <si>
    <t>materjalid</t>
  </si>
  <si>
    <t>abimaterjalid</t>
  </si>
  <si>
    <t>väikevahendid</t>
  </si>
  <si>
    <t xml:space="preserve">alltöövõtt(meh.)  </t>
  </si>
  <si>
    <t>töö</t>
  </si>
  <si>
    <t>maksud</t>
  </si>
  <si>
    <t>üldkulu</t>
  </si>
  <si>
    <t>kasum</t>
  </si>
  <si>
    <t>alltöövõtt(meh.)</t>
  </si>
  <si>
    <t>Välisrajatised</t>
  </si>
  <si>
    <t>1.1</t>
  </si>
  <si>
    <t>Ettevalmistus ja lammutus</t>
  </si>
  <si>
    <t>1.1.1</t>
  </si>
  <si>
    <t>Ettevalmistus ja raadamine</t>
  </si>
  <si>
    <t>Ettevalmistus tööd</t>
  </si>
  <si>
    <t>kmpl</t>
  </si>
  <si>
    <t>Raadamine</t>
  </si>
  <si>
    <t>1.1.2</t>
  </si>
  <si>
    <t>Hoonete , rajatiste ja haljastuse kaitse</t>
  </si>
  <si>
    <t>Puude tüvede kaitse ehitus tsoonis</t>
  </si>
  <si>
    <t>1.1.3</t>
  </si>
  <si>
    <t>Hoonete ja rajatiste lammutamine</t>
  </si>
  <si>
    <t>Keldrikorrus ( vaheseinad , pinnas )</t>
  </si>
  <si>
    <t>m3</t>
  </si>
  <si>
    <t>I – korrus ( trepikojad )</t>
  </si>
  <si>
    <t>II – korrus ( trepikojad )</t>
  </si>
  <si>
    <t>Katusekorrus ( kande konstruktsioonid , kate ja korstnad )</t>
  </si>
  <si>
    <t>Fassaadi laudise eemaldamine</t>
  </si>
  <si>
    <t>1.1.4</t>
  </si>
  <si>
    <t>Raadamis ja lammutusjäätmete vedu ja utiliseerimine</t>
  </si>
  <si>
    <t>Eterniitkatusekatte utiliseerimine</t>
  </si>
  <si>
    <t>Mineraalsete jäätmete utiliseerimine</t>
  </si>
  <si>
    <t>Puitmaterjali utiliserrimine</t>
  </si>
  <si>
    <t>1.2</t>
  </si>
  <si>
    <t>Hoonealune süvend</t>
  </si>
  <si>
    <t>1.2.1</t>
  </si>
  <si>
    <t>Kaeved</t>
  </si>
  <si>
    <t>Vundamendi lahti kaeve ja pinnase utiliseerimine</t>
  </si>
  <si>
    <t>Teede ja platside alune kaeve</t>
  </si>
  <si>
    <t>1.2.2</t>
  </si>
  <si>
    <t>Tagasitäited</t>
  </si>
  <si>
    <t>Vundamendi tagasitäide killustikuga</t>
  </si>
  <si>
    <t>Filterkanga paigaldus</t>
  </si>
  <si>
    <t>m2</t>
  </si>
  <si>
    <t>Teede ja platside aluse tagasitäide</t>
  </si>
  <si>
    <t xml:space="preserve">1.3 </t>
  </si>
  <si>
    <t>Välisvõrgud</t>
  </si>
  <si>
    <t>1.3.1</t>
  </si>
  <si>
    <t xml:space="preserve">Sadevee äravoolu kanalisatsioon </t>
  </si>
  <si>
    <t>Sadevee suund rennide paigaldamine</t>
  </si>
  <si>
    <t>tk</t>
  </si>
  <si>
    <t>1.4</t>
  </si>
  <si>
    <t>Maa-ala pinnakatted</t>
  </si>
  <si>
    <t>1.4.1</t>
  </si>
  <si>
    <t>Haljastus</t>
  </si>
  <si>
    <t>Olemasolev ja taastatav muru</t>
  </si>
  <si>
    <t>Puud ja põõsad</t>
  </si>
  <si>
    <t>1.4.2</t>
  </si>
  <si>
    <t>Kivi ja plaat katted</t>
  </si>
  <si>
    <t>Äärekivi</t>
  </si>
  <si>
    <t>jm</t>
  </si>
  <si>
    <t>Sillutiskivi</t>
  </si>
  <si>
    <t>Murukivi</t>
  </si>
  <si>
    <t>1.4.3</t>
  </si>
  <si>
    <t>Asfalt katted</t>
  </si>
  <si>
    <t>Asfalteerimine</t>
  </si>
  <si>
    <t>1.5</t>
  </si>
  <si>
    <t>Hoonevälised ehitised</t>
  </si>
  <si>
    <t>1.5.1</t>
  </si>
  <si>
    <t>Välistrepid</t>
  </si>
  <si>
    <t>Peensaetud paeplaadid paraadustele 60mm (VU-1)</t>
  </si>
  <si>
    <t>Peensaetud paeplaadid taga treppidele 60mm</t>
  </si>
  <si>
    <t>Peensaetud paeplaadid taga trepi mademele 60mm (trepikoda 10)</t>
  </si>
  <si>
    <t>Peensaetud paeplaadid taga trepi mademele 60mm (trepikoda 11)</t>
  </si>
  <si>
    <t>Peensaetud paeplaadid taga trepipiirde tõusule 60mm (trepikoda 11)</t>
  </si>
  <si>
    <t>Sepis trepipiire vastavalt joonisele AE-22 (trepikoda 10)</t>
  </si>
  <si>
    <t>Sepis trepipiire vastavalt joonisele AE-22 (trepikoda 11)</t>
  </si>
  <si>
    <t>Varikatus VU-2 vastavalt joonisele AE-18 (trepikoda 10)</t>
  </si>
  <si>
    <t>Varikatus VU-2 vastavalt joonisele AE-18 (trepikoda 11)</t>
  </si>
  <si>
    <t>Varikatus VU-1 vastavalt joonisele AE-18</t>
  </si>
  <si>
    <t>1.5.2</t>
  </si>
  <si>
    <t>Rõdud</t>
  </si>
  <si>
    <t>Konsool rõdu</t>
  </si>
  <si>
    <t>Konsool rõdu sepis piire vastavalt joonisele AE-22</t>
  </si>
  <si>
    <t>1.5.3</t>
  </si>
  <si>
    <t>Välispiirded , väravad</t>
  </si>
  <si>
    <t>Puidust lippaed (värvimine)</t>
  </si>
  <si>
    <t>2</t>
  </si>
  <si>
    <t>Alused ja vundamendid</t>
  </si>
  <si>
    <t>2.1</t>
  </si>
  <si>
    <t>Vundamendid</t>
  </si>
  <si>
    <t>2.1.1</t>
  </si>
  <si>
    <t>Alustarindite sooja- ja hüdroisolatsioon</t>
  </si>
  <si>
    <t>Paekivist sokli tasandus krohvimine lubjaseguga</t>
  </si>
  <si>
    <t xml:space="preserve">Sokli hüdroisolatsioon  </t>
  </si>
  <si>
    <t>Sokli soojustamine 200 mm (nt. Styrofoam) – maaalune osa</t>
  </si>
  <si>
    <t>Sokli soojustamine 200 mm kivivillast matiga (VS-4) – maapealne osa</t>
  </si>
  <si>
    <t>Sokli soojustamine eenduvas osas 20-50 mm kivivillast matiga (VS-5)</t>
  </si>
  <si>
    <t>2.2</t>
  </si>
  <si>
    <t>Aluspõrandad</t>
  </si>
  <si>
    <t>2.2.1</t>
  </si>
  <si>
    <t>Liiv- ja killustik alused</t>
  </si>
  <si>
    <t>Tihendatud killustik 200 mm (Põrand -1 , ruum 1-8)</t>
  </si>
  <si>
    <t>2.2.2</t>
  </si>
  <si>
    <t>Betoontarindid</t>
  </si>
  <si>
    <t>Tasandusvalu 30 mm (Põrand-1 , ruum 1-8)</t>
  </si>
  <si>
    <t>Armeeritud betoonpõrand 80 mm (Põrand-1 , ruum 1-8)</t>
  </si>
  <si>
    <t>2.2.3</t>
  </si>
  <si>
    <t>Sooja- ja hüdroisolatsioon</t>
  </si>
  <si>
    <t>Võõphüdroisolatsioon tasandusvalule (Põrand-1 , ruum 1-8)</t>
  </si>
  <si>
    <t>Soojaisolatsioon EPS 100F 100-150 mm (Põrand-1 , ruum 1-8)</t>
  </si>
  <si>
    <t>Ehituskile (Põrand-1 , ruum 1-8)</t>
  </si>
  <si>
    <t>3</t>
  </si>
  <si>
    <t>Kandetarindid</t>
  </si>
  <si>
    <t>3.1</t>
  </si>
  <si>
    <t>Kandvad sise- ja välisseinad</t>
  </si>
  <si>
    <t>3.1.1</t>
  </si>
  <si>
    <t>Müüritised</t>
  </si>
  <si>
    <t>Kaar silluse parandus</t>
  </si>
  <si>
    <t xml:space="preserve">Tulemüüri kõrgemaks ladumine </t>
  </si>
  <si>
    <t>3.1.2</t>
  </si>
  <si>
    <t>Välised seinte puittarindid</t>
  </si>
  <si>
    <t>Palkseinte kahjustunud osade plommimine</t>
  </si>
  <si>
    <t>Seina puitkonstruktsioon vastavalt joonisele VS-1</t>
  </si>
  <si>
    <t>Seina puitkonstruktsioon vastavalt joonisele VS-2</t>
  </si>
  <si>
    <t>Seina puitkonstruktsioon vastavalt joonisele VS-3</t>
  </si>
  <si>
    <t>Seina puitkonstruktsioon vastavalt joonisele VS-6</t>
  </si>
  <si>
    <t>3.1.3</t>
  </si>
  <si>
    <t>Sise seinte puittarindid</t>
  </si>
  <si>
    <t>Seina puitkonstruktsioon vastavalt joonisele SS-1</t>
  </si>
  <si>
    <t>Seina puitkonstruktsioon vastavalt joonisele SS-2</t>
  </si>
  <si>
    <t>Seina puitkonstruktsioon vastavalt joonisele SS-3</t>
  </si>
  <si>
    <t>Seina puitkonstruktsioon vastavalt joonisele SS-6</t>
  </si>
  <si>
    <t>Seina puitkonstruktsioon vastavalt joonisele SS-7</t>
  </si>
  <si>
    <t>3.1.4</t>
  </si>
  <si>
    <t>Seinte soojustamine</t>
  </si>
  <si>
    <t>Palkseinte takutamine</t>
  </si>
  <si>
    <t>Tulemüüri soojustamine kivivilla matiga 200 mm (VS-4)</t>
  </si>
  <si>
    <t>Seina soojustamine vastavalt joonisele VS-1</t>
  </si>
  <si>
    <t>Seina soojustamine vastavalt joonisele VS-2</t>
  </si>
  <si>
    <t>Seina soojustamine vastavalt joonisele VS-3</t>
  </si>
  <si>
    <t>Seina soojustamine vastavalt joonisele VS-6</t>
  </si>
  <si>
    <t>Seina soojustamine vastavalt joonisele SS-2</t>
  </si>
  <si>
    <t>Seina soojustamine vastavalt joonisele SS-3</t>
  </si>
  <si>
    <t>Seina soojustamine vastavalt joonisele SS-6</t>
  </si>
  <si>
    <t>Seina soojustamine vastavalt joonisele SS-7</t>
  </si>
  <si>
    <t>3.1.5</t>
  </si>
  <si>
    <t>Seinte fassaadikatted</t>
  </si>
  <si>
    <t>Sokli krohvimine lubi-tsement krohviga raabits võrgule</t>
  </si>
  <si>
    <t>Tulemüüri krohvimine lubi-tsement krohviga raabits võrgule</t>
  </si>
  <si>
    <t>Sokli veelaud immutatud (175*40mm)</t>
  </si>
  <si>
    <t>Sokli stardilaud (190*40mm)</t>
  </si>
  <si>
    <t>Vahevöö ülemine akende alune karniis (74*98mm)</t>
  </si>
  <si>
    <t>Vahevöö alumine karniis (64*98mm)</t>
  </si>
  <si>
    <t>Fassaadi ehispaneel (ca 1500*610mm)</t>
  </si>
  <si>
    <t>Fassaadi vertikaallaudis (18*96mm)</t>
  </si>
  <si>
    <t>Fassaadi horisontaallaudis (18*145mm)</t>
  </si>
  <si>
    <t>Fassaadi otsaviilu vertikaallaudis (18*120mm)</t>
  </si>
  <si>
    <t>Akna alumine ehislaud (20*120mm)</t>
  </si>
  <si>
    <t xml:space="preserve">Akna ülemine karniis (49*117mm) </t>
  </si>
  <si>
    <t xml:space="preserve">Akende ja uste piirdeliistud (23*100mm) </t>
  </si>
  <si>
    <t>Nurga kattelaud (20*180mm)</t>
  </si>
  <si>
    <t>Veeplekkide paigaldus karniisidele ja soklilaudadele</t>
  </si>
  <si>
    <t>3.2</t>
  </si>
  <si>
    <t>Vahe- ja katuslaed</t>
  </si>
  <si>
    <t>3.2.1</t>
  </si>
  <si>
    <t>Betoon konstruktsiooniga vahelaed</t>
  </si>
  <si>
    <t xml:space="preserve">Vahelae konstruktsioon VL-1 (ruum 1-8) </t>
  </si>
  <si>
    <t>3.2.2</t>
  </si>
  <si>
    <t>Puit konstruktsiooniga vahelaed</t>
  </si>
  <si>
    <t>Vahelae konstruktsioon koos isolatsiooniga (VL-2 (katusekorrus))</t>
  </si>
  <si>
    <t>Vahelae konstruktsioon koos isolatsiooniga (VL-3 (katusekorrus))</t>
  </si>
  <si>
    <t xml:space="preserve">Vahelae konstruktsioon koos isolatsiooniga (VL-4 (katuslagi)) </t>
  </si>
  <si>
    <t>Puit konstruktsiooniga katuslaed</t>
  </si>
  <si>
    <t>Katuslae konstruktsioon koos isolatsiooniga (KAT-1)</t>
  </si>
  <si>
    <t>,</t>
  </si>
  <si>
    <t>3.2.4</t>
  </si>
  <si>
    <t>Trepid</t>
  </si>
  <si>
    <t>Vekseldatud ava ruumis 7-7</t>
  </si>
  <si>
    <t>Vekseldatud ava ruumis 8-6</t>
  </si>
  <si>
    <t>Vekseldatud ava ruumis 10-5</t>
  </si>
  <si>
    <t>4</t>
  </si>
  <si>
    <t>Katused ja avatäited</t>
  </si>
  <si>
    <t>4.1</t>
  </si>
  <si>
    <t>Katus</t>
  </si>
  <si>
    <t>4.1.1</t>
  </si>
  <si>
    <t>Puittarindid</t>
  </si>
  <si>
    <t>Saelõikelised sarika otsad</t>
  </si>
  <si>
    <t>Saelõikelised tala otsad</t>
  </si>
  <si>
    <t>Räästa ehislaudis</t>
  </si>
  <si>
    <t>Ehispenn koos vimplimastiga</t>
  </si>
  <si>
    <t xml:space="preserve">Ehispenn </t>
  </si>
  <si>
    <t>4.1.2</t>
  </si>
  <si>
    <t>Metalltarindid</t>
  </si>
  <si>
    <t>Tsingitud topelt valtsplekk 0,6mm</t>
  </si>
  <si>
    <t>Katuse valtsrenn – lumetõke</t>
  </si>
  <si>
    <t xml:space="preserve">Katuse ripprenn </t>
  </si>
  <si>
    <t>Katuse lumetõke</t>
  </si>
  <si>
    <t xml:space="preserve">Katusesilla paigaldamine </t>
  </si>
  <si>
    <t>Katuse tuulutus avad</t>
  </si>
  <si>
    <t>Katuseredeli paigaldamine</t>
  </si>
  <si>
    <t>Tuletõrjeredeli paigaldamine</t>
  </si>
  <si>
    <t>Piksekaitse maanduse ehitamine</t>
  </si>
  <si>
    <t xml:space="preserve">Vihmaveetorude paigaldamine </t>
  </si>
  <si>
    <t>Tugevdatud vihmaveetorude paigaldamine (2m)</t>
  </si>
  <si>
    <t>Kolud , põlved , sülitid</t>
  </si>
  <si>
    <t>4.2</t>
  </si>
  <si>
    <t xml:space="preserve">Korstnad </t>
  </si>
  <si>
    <t>4.2.1</t>
  </si>
  <si>
    <t xml:space="preserve">Korsten nelja lõõriga </t>
  </si>
  <si>
    <t>4.2.2</t>
  </si>
  <si>
    <t>Korsten kahe lõõriga</t>
  </si>
  <si>
    <t>4.2.3</t>
  </si>
  <si>
    <t>Korsten kahe lõõriga tulemüüril</t>
  </si>
  <si>
    <t>4.2.4</t>
  </si>
  <si>
    <t>Korstna katteplekk</t>
  </si>
  <si>
    <t>4.3</t>
  </si>
  <si>
    <t xml:space="preserve">Avatäited </t>
  </si>
  <si>
    <t>4.3.1</t>
  </si>
  <si>
    <t>Katuseaknad</t>
  </si>
  <si>
    <t>KA-1 Veluxi katuseaken M12</t>
  </si>
  <si>
    <t>KA-2 Veluxi katuseaken 060060</t>
  </si>
  <si>
    <t>KA-3 Veluxi katuseaken P08 (vajadusel lisada tõste sari)</t>
  </si>
  <si>
    <t>4.3.2</t>
  </si>
  <si>
    <t>Puit aknad</t>
  </si>
  <si>
    <t>A-11 (katusekorrus)</t>
  </si>
  <si>
    <t xml:space="preserve">A-7 (katusekorrus) </t>
  </si>
  <si>
    <t>A-6 (katusekorrus)</t>
  </si>
  <si>
    <t>A-5 (katusekorrus)</t>
  </si>
  <si>
    <t>A-4 (katusekorrus)</t>
  </si>
  <si>
    <t>A-1 (I ja II korrus)</t>
  </si>
  <si>
    <t>A-2 (II korrus)</t>
  </si>
  <si>
    <t>A-3 (I korrus) valgmikaken välisukse VU-1 kohal</t>
  </si>
  <si>
    <t>A-8 (keldrikorrus)</t>
  </si>
  <si>
    <t>A-9 (keldrikorrus)</t>
  </si>
  <si>
    <t>A-10 (keldrikorrus)</t>
  </si>
  <si>
    <t>Akende paigaldus ja/või ümber tõstmine (tuua välja eraldi ühik hinnana)</t>
  </si>
  <si>
    <t>4.3.3</t>
  </si>
  <si>
    <t>Välisuksed</t>
  </si>
  <si>
    <t>VU-1 (üks restaureerida ja teine koopia uks)</t>
  </si>
  <si>
    <t xml:space="preserve">VU-2 </t>
  </si>
  <si>
    <t xml:space="preserve">RU-1 </t>
  </si>
  <si>
    <t>4.3.4</t>
  </si>
  <si>
    <t>Korterite välisuksed</t>
  </si>
  <si>
    <t>U-1 (peavad vastama EI 30 standardile)</t>
  </si>
  <si>
    <t>Korterite siseuksed</t>
  </si>
  <si>
    <t>U-2 (katusekorrus)</t>
  </si>
  <si>
    <t>U-3 (katusekorrus)</t>
  </si>
  <si>
    <t>U-4 (katusekorrus)</t>
  </si>
  <si>
    <t>5</t>
  </si>
  <si>
    <t>Siseviimistlus</t>
  </si>
  <si>
    <t>5.1</t>
  </si>
  <si>
    <t xml:space="preserve">Seina pinnad </t>
  </si>
  <si>
    <t>5.1.1</t>
  </si>
  <si>
    <t>Krohvitud pinna lubi- ja/või silikaatvärvimine</t>
  </si>
  <si>
    <t>5.1.2</t>
  </si>
  <si>
    <t>5.2</t>
  </si>
  <si>
    <t xml:space="preserve">Lae pinnad </t>
  </si>
  <si>
    <t>5.2.1</t>
  </si>
  <si>
    <t>Kipsplaadi värvimine</t>
  </si>
  <si>
    <t>5.2.2</t>
  </si>
  <si>
    <t>5.3</t>
  </si>
  <si>
    <t xml:space="preserve">Põranda pinnad </t>
  </si>
  <si>
    <t>5.3.1</t>
  </si>
  <si>
    <t>Pindade puhastamine ja värvimine</t>
  </si>
  <si>
    <t>5.3.2</t>
  </si>
  <si>
    <t>5.4</t>
  </si>
  <si>
    <t xml:space="preserve">Ajaloolised trepid </t>
  </si>
  <si>
    <t>Trepi pindade puhastamine ja värvimine (korter 1 – kivitrepp tänavalt)</t>
  </si>
  <si>
    <t>Trepi puhastamine ja värvimine (korter 1 ja 2 - hoovi puutrepp 21astet)</t>
  </si>
  <si>
    <t>Trepi puhastamine ja värvimine (korterid 3-10 - kombitrepp tänavalt)</t>
  </si>
  <si>
    <t>Trepi puhastamine ja värvimine (korter 3-10 – hoovi puutrepp 21 astet)</t>
  </si>
  <si>
    <t>6</t>
  </si>
  <si>
    <t>Tehnosüsteemid ja eriosad</t>
  </si>
  <si>
    <t>6.1</t>
  </si>
  <si>
    <t>Veevarustus ja kanalisatsioon</t>
  </si>
  <si>
    <t>6.1.1</t>
  </si>
  <si>
    <t>Projekt dokumentatsioon</t>
  </si>
  <si>
    <t>6.1.2</t>
  </si>
  <si>
    <t xml:space="preserve">Veevarustus  </t>
  </si>
  <si>
    <t>6.1.3</t>
  </si>
  <si>
    <t xml:space="preserve">Kanalisatsiooni </t>
  </si>
  <si>
    <t>6.2</t>
  </si>
  <si>
    <t>Küte</t>
  </si>
  <si>
    <t>6.2.1</t>
  </si>
  <si>
    <t>6.2.2</t>
  </si>
  <si>
    <t>Küttesüsteemi välja ehitus</t>
  </si>
  <si>
    <t>6.3</t>
  </si>
  <si>
    <t>Ventilatsioon</t>
  </si>
  <si>
    <t>6.3.1</t>
  </si>
  <si>
    <t>6.3.2</t>
  </si>
  <si>
    <t>Ventilatsioonisüsteemi välja ehitus</t>
  </si>
  <si>
    <t>6.4</t>
  </si>
  <si>
    <t>Tugevvoolu paigaldised</t>
  </si>
  <si>
    <t>6.4.1</t>
  </si>
  <si>
    <t>6.4.2</t>
  </si>
  <si>
    <t>Tugevvoolu paigaldiste välja ehitus</t>
  </si>
  <si>
    <t>6.5</t>
  </si>
  <si>
    <t>Nõrkvoolu paigaldised ja automaatika</t>
  </si>
  <si>
    <t>6.5.1</t>
  </si>
  <si>
    <t>6.5.2</t>
  </si>
  <si>
    <t>Nõrkvoolu paigaldiste välja ehitus</t>
  </si>
  <si>
    <t>ATS – välja ehitus</t>
  </si>
  <si>
    <t>7</t>
  </si>
  <si>
    <t>Ehitusplatsi korralduskulud</t>
  </si>
  <si>
    <t>7.1</t>
  </si>
  <si>
    <t>Objekti teadetetahvel</t>
  </si>
  <si>
    <t>7.2</t>
  </si>
  <si>
    <t>Ajutise tualeti rent ja paigaldus</t>
  </si>
  <si>
    <t>7.3</t>
  </si>
  <si>
    <t>Ehituspiirete kasutamine</t>
  </si>
  <si>
    <t>7.4</t>
  </si>
  <si>
    <t>Tellingute rent</t>
  </si>
  <si>
    <t>7.5</t>
  </si>
  <si>
    <t>Tõstukite rent</t>
  </si>
  <si>
    <t>7.6</t>
  </si>
  <si>
    <t>Ehituseks vajalike mehanismide rent</t>
  </si>
  <si>
    <t>7.7</t>
  </si>
  <si>
    <t>Prahikonteinerite rent</t>
  </si>
  <si>
    <t>8</t>
  </si>
  <si>
    <t>Ehitusplatsi üldkulud</t>
  </si>
  <si>
    <t>8.1</t>
  </si>
  <si>
    <t>CAR kindlustus</t>
  </si>
  <si>
    <t>8.2</t>
  </si>
  <si>
    <t>Ehitusaegne vesi</t>
  </si>
  <si>
    <t>8.3</t>
  </si>
  <si>
    <t>Ehitusaegne elekter</t>
  </si>
  <si>
    <t>8.4</t>
  </si>
  <si>
    <t>Ehitusjärgne koristus</t>
  </si>
  <si>
    <t>8.5</t>
  </si>
  <si>
    <t>Tänava sulgemis tasud</t>
  </si>
  <si>
    <t>KOKKU :</t>
  </si>
  <si>
    <t>Käibemaks 20% :</t>
  </si>
  <si>
    <t>MAKSUMUS KOKKU :</t>
  </si>
  <si>
    <t>töö+maksud * koef. + mat.abimat.käibemaksuga</t>
  </si>
  <si>
    <t>% lõppmakumusest</t>
  </si>
  <si>
    <t>eelmise ja lõppmaksumuse vahe</t>
  </si>
  <si>
    <t>otsekulu (mat.abimat.väikevah.alltv.töö)</t>
  </si>
  <si>
    <t xml:space="preserve">Tellija: </t>
  </si>
  <si>
    <t xml:space="preserve">Aadress: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</si>
</sst>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.0%"/>
    <numFmt numFmtId="173" formatCode="dd/mm/yyyy"/>
    <numFmt numFmtId="174" formatCode="#,##0.0"/>
    <numFmt numFmtId="175" formatCode="#,##0\ ;[Red]\-#,##0\ "/>
  </numFmts>
  <fonts count="16" x14ac:knownFonts="1">
    <font>
      <sz val="10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b/>
      <sz val="8"/>
      <color indexed="10"/>
      <name val="Arial Narrow"/>
      <family val="2"/>
    </font>
    <font>
      <b/>
      <sz val="8"/>
      <name val="Arial Narrow"/>
      <family val="2"/>
    </font>
    <font>
      <b/>
      <sz val="8"/>
      <name val="Book Antiqua"/>
      <family val="1"/>
    </font>
    <font>
      <b/>
      <sz val="8"/>
      <color indexed="9"/>
      <name val="Arial Narrow"/>
      <family val="2"/>
    </font>
    <font>
      <b/>
      <sz val="8"/>
      <name val="Arial"/>
      <family val="2"/>
    </font>
    <font>
      <sz val="8"/>
      <color indexed="10"/>
      <name val="Arial Narrow"/>
      <family val="2"/>
    </font>
    <font>
      <b/>
      <sz val="8"/>
      <color indexed="12"/>
      <name val="Book Antiqua"/>
      <family val="1"/>
    </font>
    <font>
      <b/>
      <sz val="10"/>
      <name val="Arial Narrow"/>
      <family val="2"/>
    </font>
    <font>
      <b/>
      <sz val="8"/>
      <color indexed="9"/>
      <name val="Bookman Old Style"/>
      <family val="1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40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8"/>
        <bgColor indexed="58"/>
      </patternFill>
    </fill>
    <fill>
      <patternFill patternType="solid">
        <fgColor indexed="52"/>
        <bgColor indexed="51"/>
      </patternFill>
    </fill>
    <fill>
      <patternFill patternType="solid">
        <fgColor indexed="10"/>
        <bgColor indexed="60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63"/>
        <bgColor indexed="59"/>
      </patternFill>
    </fill>
    <fill>
      <patternFill patternType="solid">
        <fgColor indexed="12"/>
        <bgColor indexed="39"/>
      </patternFill>
    </fill>
    <fill>
      <patternFill patternType="solid">
        <fgColor indexed="17"/>
        <bgColor indexed="21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15" fillId="0" borderId="0"/>
    <xf numFmtId="9" fontId="15" fillId="0" borderId="0" applyFill="0" applyBorder="0" applyAlignment="0" applyProtection="0"/>
  </cellStyleXfs>
  <cellXfs count="126">
    <xf numFmtId="0" fontId="0" fillId="0" borderId="0" xfId="0"/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NumberFormat="1" applyFont="1"/>
    <xf numFmtId="0" fontId="2" fillId="0" borderId="0" xfId="0" applyFont="1"/>
    <xf numFmtId="49" fontId="1" fillId="0" borderId="0" xfId="2" applyNumberFormat="1" applyFont="1" applyAlignment="1">
      <alignment horizontal="center"/>
    </xf>
    <xf numFmtId="0" fontId="3" fillId="0" borderId="0" xfId="0" applyFont="1"/>
    <xf numFmtId="0" fontId="1" fillId="0" borderId="0" xfId="2" applyFont="1" applyAlignment="1">
      <alignment horizontal="center"/>
    </xf>
    <xf numFmtId="0" fontId="1" fillId="0" borderId="0" xfId="0" applyFont="1" applyAlignment="1">
      <alignment horizontal="right"/>
    </xf>
    <xf numFmtId="9" fontId="1" fillId="2" borderId="1" xfId="3" applyFont="1" applyFill="1" applyBorder="1" applyAlignment="1" applyProtection="1"/>
    <xf numFmtId="9" fontId="1" fillId="0" borderId="0" xfId="3" applyFont="1" applyFill="1" applyBorder="1" applyAlignment="1" applyProtection="1"/>
    <xf numFmtId="0" fontId="1" fillId="0" borderId="0" xfId="2" applyFont="1" applyAlignment="1">
      <alignment horizontal="right"/>
    </xf>
    <xf numFmtId="172" fontId="1" fillId="3" borderId="2" xfId="3" applyNumberFormat="1" applyFont="1" applyFill="1" applyBorder="1" applyAlignment="1" applyProtection="1"/>
    <xf numFmtId="0" fontId="1" fillId="3" borderId="3" xfId="2" applyFont="1" applyFill="1" applyBorder="1"/>
    <xf numFmtId="0" fontId="1" fillId="3" borderId="4" xfId="0" applyFont="1" applyFill="1" applyBorder="1"/>
    <xf numFmtId="0" fontId="1" fillId="0" borderId="0" xfId="2" applyFont="1" applyFill="1" applyBorder="1"/>
    <xf numFmtId="0" fontId="1" fillId="0" borderId="5" xfId="0" applyFont="1" applyBorder="1"/>
    <xf numFmtId="0" fontId="1" fillId="4" borderId="2" xfId="0" applyFont="1" applyFill="1" applyBorder="1"/>
    <xf numFmtId="0" fontId="1" fillId="0" borderId="2" xfId="0" applyFont="1" applyBorder="1"/>
    <xf numFmtId="0" fontId="4" fillId="5" borderId="6" xfId="2" applyFont="1" applyFill="1" applyBorder="1" applyAlignment="1">
      <alignment horizontal="center"/>
    </xf>
    <xf numFmtId="0" fontId="1" fillId="0" borderId="0" xfId="2" applyFont="1"/>
    <xf numFmtId="0" fontId="5" fillId="0" borderId="0" xfId="2" applyFont="1" applyAlignment="1">
      <alignment horizontal="right"/>
    </xf>
    <xf numFmtId="9" fontId="5" fillId="0" borderId="2" xfId="2" applyNumberFormat="1" applyFont="1" applyBorder="1" applyAlignment="1">
      <alignment horizontal="center"/>
    </xf>
    <xf numFmtId="173" fontId="1" fillId="0" borderId="0" xfId="2" applyNumberFormat="1" applyFont="1"/>
    <xf numFmtId="0" fontId="6" fillId="0" borderId="0" xfId="0" applyFont="1"/>
    <xf numFmtId="0" fontId="1" fillId="0" borderId="0" xfId="2" applyNumberFormat="1" applyFont="1"/>
    <xf numFmtId="172" fontId="1" fillId="6" borderId="2" xfId="3" applyNumberFormat="1" applyFont="1" applyFill="1" applyBorder="1" applyAlignment="1" applyProtection="1"/>
    <xf numFmtId="0" fontId="1" fillId="6" borderId="3" xfId="2" applyFont="1" applyFill="1" applyBorder="1"/>
    <xf numFmtId="0" fontId="1" fillId="6" borderId="4" xfId="0" applyFont="1" applyFill="1" applyBorder="1"/>
    <xf numFmtId="3" fontId="5" fillId="7" borderId="7" xfId="2" applyNumberFormat="1" applyFont="1" applyFill="1" applyBorder="1" applyAlignment="1">
      <alignment horizontal="right"/>
    </xf>
    <xf numFmtId="172" fontId="1" fillId="8" borderId="2" xfId="3" applyNumberFormat="1" applyFont="1" applyFill="1" applyBorder="1" applyAlignment="1" applyProtection="1"/>
    <xf numFmtId="0" fontId="1" fillId="8" borderId="3" xfId="2" applyFont="1" applyFill="1" applyBorder="1"/>
    <xf numFmtId="0" fontId="1" fillId="8" borderId="4" xfId="0" applyFont="1" applyFill="1" applyBorder="1"/>
    <xf numFmtId="174" fontId="1" fillId="0" borderId="0" xfId="2" applyNumberFormat="1" applyFont="1" applyAlignment="1">
      <alignment horizontal="right"/>
    </xf>
    <xf numFmtId="172" fontId="1" fillId="9" borderId="2" xfId="3" applyNumberFormat="1" applyFont="1" applyFill="1" applyBorder="1" applyAlignment="1" applyProtection="1"/>
    <xf numFmtId="0" fontId="1" fillId="9" borderId="3" xfId="2" applyFont="1" applyFill="1" applyBorder="1"/>
    <xf numFmtId="0" fontId="1" fillId="9" borderId="4" xfId="0" applyFont="1" applyFill="1" applyBorder="1"/>
    <xf numFmtId="0" fontId="7" fillId="10" borderId="2" xfId="0" applyFont="1" applyFill="1" applyBorder="1"/>
    <xf numFmtId="0" fontId="8" fillId="0" borderId="0" xfId="0" applyFont="1"/>
    <xf numFmtId="0" fontId="5" fillId="0" borderId="0" xfId="2" applyFont="1" applyAlignment="1">
      <alignment horizontal="center"/>
    </xf>
    <xf numFmtId="49" fontId="9" fillId="0" borderId="0" xfId="2" applyNumberFormat="1" applyFont="1" applyAlignment="1">
      <alignment horizontal="center"/>
    </xf>
    <xf numFmtId="0" fontId="10" fillId="0" borderId="0" xfId="0" applyFont="1"/>
    <xf numFmtId="0" fontId="1" fillId="2" borderId="1" xfId="3" applyNumberFormat="1" applyFont="1" applyFill="1" applyBorder="1" applyAlignment="1" applyProtection="1"/>
    <xf numFmtId="0" fontId="5" fillId="0" borderId="0" xfId="2" applyFont="1"/>
    <xf numFmtId="0" fontId="1" fillId="0" borderId="0" xfId="3" applyNumberFormat="1" applyFont="1" applyFill="1" applyBorder="1" applyAlignment="1" applyProtection="1"/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49" fontId="11" fillId="9" borderId="10" xfId="2" applyNumberFormat="1" applyFont="1" applyFill="1" applyBorder="1" applyAlignment="1">
      <alignment horizontal="center"/>
    </xf>
    <xf numFmtId="0" fontId="11" fillId="9" borderId="3" xfId="2" applyFont="1" applyFill="1" applyBorder="1" applyAlignment="1">
      <alignment vertical="center" wrapText="1"/>
    </xf>
    <xf numFmtId="0" fontId="2" fillId="9" borderId="11" xfId="2" applyFont="1" applyFill="1" applyBorder="1" applyAlignment="1">
      <alignment horizontal="center"/>
    </xf>
    <xf numFmtId="174" fontId="2" fillId="9" borderId="11" xfId="2" applyNumberFormat="1" applyFont="1" applyFill="1" applyBorder="1" applyAlignment="1">
      <alignment horizontal="right"/>
    </xf>
    <xf numFmtId="3" fontId="2" fillId="9" borderId="11" xfId="2" applyNumberFormat="1" applyFont="1" applyFill="1" applyBorder="1"/>
    <xf numFmtId="175" fontId="2" fillId="9" borderId="11" xfId="2" applyNumberFormat="1" applyFont="1" applyFill="1" applyBorder="1"/>
    <xf numFmtId="175" fontId="11" fillId="9" borderId="12" xfId="2" applyNumberFormat="1" applyFont="1" applyFill="1" applyBorder="1"/>
    <xf numFmtId="49" fontId="1" fillId="0" borderId="13" xfId="2" applyNumberFormat="1" applyFont="1" applyBorder="1" applyAlignment="1">
      <alignment horizontal="center"/>
    </xf>
    <xf numFmtId="0" fontId="1" fillId="0" borderId="14" xfId="2" applyFont="1" applyBorder="1" applyAlignment="1">
      <alignment vertical="center" wrapText="1"/>
    </xf>
    <xf numFmtId="0" fontId="1" fillId="0" borderId="15" xfId="2" applyFont="1" applyBorder="1" applyAlignment="1">
      <alignment horizontal="center"/>
    </xf>
    <xf numFmtId="174" fontId="1" fillId="0" borderId="14" xfId="2" applyNumberFormat="1" applyFont="1" applyBorder="1" applyAlignment="1">
      <alignment horizontal="right"/>
    </xf>
    <xf numFmtId="3" fontId="1" fillId="0" borderId="16" xfId="2" applyNumberFormat="1" applyFont="1" applyBorder="1"/>
    <xf numFmtId="3" fontId="1" fillId="0" borderId="17" xfId="2" applyNumberFormat="1" applyFont="1" applyBorder="1"/>
    <xf numFmtId="0" fontId="1" fillId="0" borderId="18" xfId="2" applyFont="1" applyBorder="1"/>
    <xf numFmtId="3" fontId="1" fillId="0" borderId="19" xfId="2" applyNumberFormat="1" applyFont="1" applyBorder="1"/>
    <xf numFmtId="3" fontId="1" fillId="0" borderId="20" xfId="2" applyNumberFormat="1" applyFont="1" applyBorder="1"/>
    <xf numFmtId="3" fontId="1" fillId="0" borderId="21" xfId="2" applyNumberFormat="1" applyFont="1" applyBorder="1"/>
    <xf numFmtId="175" fontId="1" fillId="0" borderId="15" xfId="2" applyNumberFormat="1" applyFont="1" applyBorder="1"/>
    <xf numFmtId="175" fontId="1" fillId="0" borderId="14" xfId="2" applyNumberFormat="1" applyFont="1" applyBorder="1"/>
    <xf numFmtId="0" fontId="1" fillId="0" borderId="22" xfId="2" applyFont="1" applyBorder="1" applyAlignment="1">
      <alignment horizontal="left"/>
    </xf>
    <xf numFmtId="0" fontId="1" fillId="0" borderId="13" xfId="2" applyFont="1" applyFill="1" applyBorder="1" applyAlignment="1">
      <alignment horizontal="center"/>
    </xf>
    <xf numFmtId="174" fontId="1" fillId="0" borderId="23" xfId="2" applyNumberFormat="1" applyFont="1" applyBorder="1" applyAlignment="1"/>
    <xf numFmtId="3" fontId="1" fillId="0" borderId="18" xfId="2" applyNumberFormat="1" applyFont="1" applyBorder="1"/>
    <xf numFmtId="0" fontId="1" fillId="0" borderId="14" xfId="2" applyFont="1" applyBorder="1" applyAlignment="1">
      <alignment horizontal="left"/>
    </xf>
    <xf numFmtId="0" fontId="1" fillId="0" borderId="14" xfId="2" applyFont="1" applyBorder="1" applyAlignment="1">
      <alignment horizontal="center"/>
    </xf>
    <xf numFmtId="0" fontId="1" fillId="0" borderId="14" xfId="2" applyFont="1" applyBorder="1" applyAlignment="1">
      <alignment wrapText="1"/>
    </xf>
    <xf numFmtId="174" fontId="1" fillId="0" borderId="14" xfId="2" applyNumberFormat="1" applyFont="1" applyBorder="1"/>
    <xf numFmtId="0" fontId="1" fillId="0" borderId="16" xfId="2" applyFont="1" applyBorder="1"/>
    <xf numFmtId="0" fontId="1" fillId="0" borderId="14" xfId="2" applyFont="1" applyBorder="1" applyAlignment="1">
      <alignment horizontal="left" wrapText="1"/>
    </xf>
    <xf numFmtId="174" fontId="1" fillId="0" borderId="14" xfId="2" applyNumberFormat="1" applyFont="1" applyBorder="1" applyAlignment="1"/>
    <xf numFmtId="3" fontId="1" fillId="0" borderId="16" xfId="2" applyNumberFormat="1" applyFont="1" applyFill="1" applyBorder="1"/>
    <xf numFmtId="0" fontId="1" fillId="0" borderId="14" xfId="2" applyFont="1" applyBorder="1"/>
    <xf numFmtId="49" fontId="1" fillId="0" borderId="24" xfId="2" applyNumberFormat="1" applyFont="1" applyBorder="1" applyAlignment="1">
      <alignment horizontal="center"/>
    </xf>
    <xf numFmtId="0" fontId="5" fillId="0" borderId="25" xfId="2" applyFont="1" applyBorder="1" applyAlignment="1">
      <alignment horizontal="right"/>
    </xf>
    <xf numFmtId="0" fontId="5" fillId="0" borderId="25" xfId="2" applyFont="1" applyBorder="1" applyAlignment="1">
      <alignment horizontal="center"/>
    </xf>
    <xf numFmtId="0" fontId="5" fillId="0" borderId="25" xfId="2" applyNumberFormat="1" applyFont="1" applyBorder="1" applyAlignment="1">
      <alignment horizontal="right"/>
    </xf>
    <xf numFmtId="0" fontId="1" fillId="0" borderId="24" xfId="2" applyFont="1" applyBorder="1"/>
    <xf numFmtId="0" fontId="1" fillId="0" borderId="25" xfId="2" applyFont="1" applyBorder="1"/>
    <xf numFmtId="0" fontId="1" fillId="0" borderId="25" xfId="2" applyFont="1" applyFill="1" applyBorder="1"/>
    <xf numFmtId="3" fontId="1" fillId="2" borderId="26" xfId="2" applyNumberFormat="1" applyFont="1" applyFill="1" applyBorder="1" applyAlignment="1">
      <alignment horizontal="right"/>
    </xf>
    <xf numFmtId="175" fontId="11" fillId="0" borderId="27" xfId="2" applyNumberFormat="1" applyFont="1" applyBorder="1"/>
    <xf numFmtId="49" fontId="1" fillId="0" borderId="28" xfId="2" applyNumberFormat="1" applyFont="1" applyBorder="1" applyAlignment="1">
      <alignment horizontal="center"/>
    </xf>
    <xf numFmtId="0" fontId="1" fillId="0" borderId="29" xfId="2" applyFont="1" applyBorder="1" applyAlignment="1">
      <alignment horizontal="right"/>
    </xf>
    <xf numFmtId="0" fontId="1" fillId="0" borderId="29" xfId="2" applyFont="1" applyBorder="1" applyAlignment="1">
      <alignment horizontal="center"/>
    </xf>
    <xf numFmtId="0" fontId="1" fillId="0" borderId="29" xfId="2" applyNumberFormat="1" applyFont="1" applyBorder="1" applyAlignment="1">
      <alignment horizontal="right"/>
    </xf>
    <xf numFmtId="0" fontId="1" fillId="0" borderId="28" xfId="2" applyFont="1" applyBorder="1"/>
    <xf numFmtId="0" fontId="1" fillId="0" borderId="29" xfId="2" applyFont="1" applyBorder="1"/>
    <xf numFmtId="0" fontId="1" fillId="0" borderId="30" xfId="2" applyFont="1" applyBorder="1"/>
    <xf numFmtId="0" fontId="1" fillId="0" borderId="30" xfId="0" applyFont="1" applyBorder="1"/>
    <xf numFmtId="0" fontId="1" fillId="0" borderId="31" xfId="0" applyFont="1" applyBorder="1"/>
    <xf numFmtId="175" fontId="2" fillId="0" borderId="32" xfId="2" applyNumberFormat="1" applyFont="1" applyBorder="1"/>
    <xf numFmtId="49" fontId="1" fillId="0" borderId="33" xfId="2" applyNumberFormat="1" applyFont="1" applyBorder="1" applyAlignment="1">
      <alignment horizontal="center"/>
    </xf>
    <xf numFmtId="0" fontId="5" fillId="0" borderId="34" xfId="2" applyFont="1" applyBorder="1" applyAlignment="1">
      <alignment horizontal="right"/>
    </xf>
    <xf numFmtId="0" fontId="5" fillId="0" borderId="34" xfId="2" applyFont="1" applyBorder="1" applyAlignment="1">
      <alignment horizontal="center"/>
    </xf>
    <xf numFmtId="0" fontId="5" fillId="0" borderId="34" xfId="2" applyNumberFormat="1" applyFont="1" applyBorder="1" applyAlignment="1">
      <alignment horizontal="right"/>
    </xf>
    <xf numFmtId="0" fontId="1" fillId="0" borderId="33" xfId="2" applyFont="1" applyBorder="1"/>
    <xf numFmtId="0" fontId="1" fillId="0" borderId="34" xfId="2" applyFont="1" applyBorder="1"/>
    <xf numFmtId="0" fontId="1" fillId="0" borderId="34" xfId="0" applyFont="1" applyBorder="1"/>
    <xf numFmtId="0" fontId="1" fillId="0" borderId="35" xfId="0" applyFont="1" applyBorder="1"/>
    <xf numFmtId="175" fontId="11" fillId="0" borderId="36" xfId="2" applyNumberFormat="1" applyFont="1" applyBorder="1"/>
    <xf numFmtId="3" fontId="12" fillId="11" borderId="0" xfId="2" applyNumberFormat="1" applyFont="1" applyFill="1" applyBorder="1" applyAlignment="1">
      <alignment horizontal="center"/>
    </xf>
    <xf numFmtId="9" fontId="7" fillId="7" borderId="0" xfId="2" applyNumberFormat="1" applyFont="1" applyFill="1" applyBorder="1" applyAlignment="1">
      <alignment horizontal="center"/>
    </xf>
    <xf numFmtId="3" fontId="12" fillId="5" borderId="0" xfId="2" applyNumberFormat="1" applyFont="1" applyFill="1" applyBorder="1" applyAlignment="1">
      <alignment horizontal="center"/>
    </xf>
    <xf numFmtId="3" fontId="12" fillId="12" borderId="0" xfId="2" applyNumberFormat="1" applyFont="1" applyFill="1" applyBorder="1" applyAlignment="1">
      <alignment horizontal="center"/>
    </xf>
    <xf numFmtId="49" fontId="1" fillId="0" borderId="0" xfId="2" applyNumberFormat="1" applyFont="1" applyAlignment="1"/>
    <xf numFmtId="0" fontId="14" fillId="0" borderId="0" xfId="1" applyNumberFormat="1" applyFont="1" applyFill="1" applyBorder="1" applyAlignment="1" applyProtection="1"/>
    <xf numFmtId="0" fontId="2" fillId="0" borderId="0" xfId="2" applyFont="1"/>
    <xf numFmtId="49" fontId="2" fillId="0" borderId="0" xfId="2" applyNumberFormat="1" applyFont="1" applyAlignment="1"/>
    <xf numFmtId="0" fontId="8" fillId="0" borderId="4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center" textRotation="90" wrapText="1"/>
    </xf>
    <xf numFmtId="0" fontId="8" fillId="0" borderId="39" xfId="0" applyFont="1" applyBorder="1" applyAlignment="1">
      <alignment horizontal="center" vertical="center" textRotation="90" wrapText="1"/>
    </xf>
    <xf numFmtId="0" fontId="1" fillId="0" borderId="0" xfId="2" applyFont="1" applyBorder="1" applyAlignment="1">
      <alignment horizontal="center" vertical="center" textRotation="90" wrapText="1"/>
    </xf>
    <xf numFmtId="0" fontId="8" fillId="0" borderId="40" xfId="0" applyFont="1" applyBorder="1" applyAlignment="1">
      <alignment horizontal="center" vertical="center" textRotation="90" wrapText="1"/>
    </xf>
    <xf numFmtId="0" fontId="8" fillId="0" borderId="37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textRotation="90" wrapText="1"/>
    </xf>
    <xf numFmtId="0" fontId="8" fillId="0" borderId="37" xfId="0" applyNumberFormat="1" applyFont="1" applyBorder="1" applyAlignment="1">
      <alignment horizontal="center" vertical="center" textRotation="90" wrapText="1"/>
    </xf>
    <xf numFmtId="0" fontId="8" fillId="0" borderId="26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_Sheet1" xfId="2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63"/>
  <sheetViews>
    <sheetView tabSelected="1" zoomScale="120" zoomScaleNormal="120" zoomScalePageLayoutView="120" workbookViewId="0">
      <selection activeCell="B6" sqref="B6"/>
    </sheetView>
  </sheetViews>
  <sheetFormatPr baseColWidth="10" defaultColWidth="9.1640625" defaultRowHeight="12" x14ac:dyDescent="0"/>
  <cols>
    <col min="1" max="1" width="3.6640625" style="1" customWidth="1"/>
    <col min="2" max="2" width="42.83203125" style="2" customWidth="1"/>
    <col min="3" max="3" width="3.5" style="3" customWidth="1"/>
    <col min="4" max="4" width="6" style="4" customWidth="1"/>
    <col min="5" max="23" width="0" style="2" hidden="1" customWidth="1"/>
    <col min="24" max="24" width="9.1640625" style="2"/>
    <col min="25" max="16384" width="9.1640625" style="5"/>
  </cols>
  <sheetData>
    <row r="1" spans="1:256">
      <c r="A1" s="6"/>
      <c r="B1" s="7"/>
      <c r="C1" s="8"/>
      <c r="F1" s="9" t="s">
        <v>0</v>
      </c>
      <c r="G1" s="10">
        <v>0.02</v>
      </c>
      <c r="H1" s="11"/>
      <c r="J1" s="12" t="s">
        <v>1</v>
      </c>
      <c r="K1" s="13" t="e">
        <f>U247/X247</f>
        <v>#VALUE!</v>
      </c>
      <c r="L1" s="14" t="s">
        <v>2</v>
      </c>
      <c r="M1" s="14"/>
      <c r="N1" s="15"/>
      <c r="O1" s="16"/>
      <c r="P1" s="17"/>
      <c r="Q1" s="18">
        <v>90</v>
      </c>
      <c r="R1" s="19" t="s">
        <v>3</v>
      </c>
      <c r="S1" s="20" t="s">
        <v>4</v>
      </c>
      <c r="T1" s="21"/>
      <c r="U1" s="21"/>
      <c r="V1" s="22" t="s">
        <v>5</v>
      </c>
      <c r="W1" s="23">
        <v>0</v>
      </c>
      <c r="X1" s="24">
        <v>41304</v>
      </c>
    </row>
    <row r="2" spans="1:256">
      <c r="A2" s="6"/>
      <c r="B2" s="25" t="s">
        <v>366</v>
      </c>
      <c r="C2" s="8"/>
      <c r="D2" s="26"/>
      <c r="F2" s="9" t="s">
        <v>6</v>
      </c>
      <c r="G2" s="10">
        <v>0.03</v>
      </c>
      <c r="H2" s="11"/>
      <c r="J2" s="9" t="s">
        <v>7</v>
      </c>
      <c r="K2" s="27" t="e">
        <f>P247/X247</f>
        <v>#VALUE!</v>
      </c>
      <c r="L2" s="28" t="s">
        <v>2</v>
      </c>
      <c r="M2" s="28"/>
      <c r="N2" s="29"/>
      <c r="O2" s="21"/>
      <c r="P2" s="17"/>
      <c r="Q2" s="18" t="e">
        <f>Q247/Q1</f>
        <v>#VALUE!</v>
      </c>
      <c r="R2" s="19" t="s">
        <v>8</v>
      </c>
      <c r="S2" s="30" t="e">
        <f>SUM(M247:P247)*1.18+Q247*1.6</f>
        <v>#VALUE!</v>
      </c>
      <c r="T2" s="21"/>
      <c r="U2" s="21"/>
      <c r="V2" s="21"/>
      <c r="W2" s="21"/>
      <c r="X2" s="24"/>
    </row>
    <row r="3" spans="1:256" ht="16.5" customHeight="1">
      <c r="A3" s="6"/>
      <c r="B3" s="25" t="s">
        <v>367</v>
      </c>
      <c r="C3" s="8"/>
      <c r="D3" s="26"/>
      <c r="F3" s="12" t="s">
        <v>9</v>
      </c>
      <c r="G3" s="10">
        <v>0.60000000000000009</v>
      </c>
      <c r="H3" s="11"/>
      <c r="J3" s="12" t="s">
        <v>10</v>
      </c>
      <c r="K3" s="31" t="e">
        <f>W247/X247</f>
        <v>#VALUE!</v>
      </c>
      <c r="L3" s="32" t="s">
        <v>2</v>
      </c>
      <c r="M3" s="32"/>
      <c r="N3" s="33"/>
      <c r="O3" s="21"/>
      <c r="P3" s="17"/>
      <c r="Q3" s="18">
        <v>10</v>
      </c>
      <c r="R3" s="19" t="s">
        <v>11</v>
      </c>
      <c r="S3" s="21"/>
      <c r="T3" s="21"/>
      <c r="U3" s="21"/>
      <c r="V3" s="21"/>
      <c r="W3" s="21"/>
      <c r="X3" s="21"/>
    </row>
    <row r="4" spans="1:256" ht="16.5" customHeight="1">
      <c r="A4" s="6"/>
      <c r="B4" s="25" t="s">
        <v>12</v>
      </c>
      <c r="C4" s="8"/>
      <c r="D4" s="26"/>
      <c r="F4" s="34" t="s">
        <v>13</v>
      </c>
      <c r="G4" s="10">
        <v>0.1</v>
      </c>
      <c r="H4" s="11"/>
      <c r="J4" s="9" t="s">
        <v>14</v>
      </c>
      <c r="K4" s="35" t="e">
        <f>(T247+S247)/X247</f>
        <v>#VALUE!</v>
      </c>
      <c r="L4" s="36" t="s">
        <v>2</v>
      </c>
      <c r="M4" s="36"/>
      <c r="N4" s="37"/>
      <c r="O4" s="21"/>
      <c r="P4" s="17"/>
      <c r="Q4" s="38" t="e">
        <f>Q2/Q3/8</f>
        <v>#VALUE!</v>
      </c>
      <c r="R4" s="19" t="s">
        <v>15</v>
      </c>
      <c r="S4" s="21"/>
      <c r="T4" s="21"/>
      <c r="U4" s="21"/>
      <c r="V4" s="21"/>
      <c r="W4" s="21"/>
      <c r="X4" s="21"/>
    </row>
    <row r="5" spans="1:256" ht="12.75" customHeight="1">
      <c r="B5" s="39"/>
      <c r="C5" s="40"/>
      <c r="D5" s="26"/>
      <c r="F5" s="9" t="s">
        <v>16</v>
      </c>
      <c r="G5" s="10">
        <v>0.08</v>
      </c>
      <c r="H5" s="1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56" ht="19.5" customHeight="1">
      <c r="A6" s="41"/>
      <c r="B6" s="42" t="s">
        <v>17</v>
      </c>
      <c r="C6" s="8"/>
      <c r="D6" s="26"/>
      <c r="E6" s="21"/>
      <c r="F6" s="12" t="s">
        <v>18</v>
      </c>
      <c r="G6" s="43">
        <v>0.5</v>
      </c>
      <c r="H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56" ht="12.75" customHeight="1">
      <c r="A7" s="41"/>
      <c r="B7" s="44"/>
      <c r="C7" s="8"/>
      <c r="D7" s="26"/>
      <c r="E7" s="21"/>
      <c r="F7" s="12"/>
      <c r="G7" s="45"/>
      <c r="H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56" ht="16.5" customHeight="1">
      <c r="A8" s="121" t="s">
        <v>19</v>
      </c>
      <c r="B8" s="122" t="s">
        <v>20</v>
      </c>
      <c r="C8" s="123" t="s">
        <v>21</v>
      </c>
      <c r="D8" s="124" t="s">
        <v>22</v>
      </c>
      <c r="E8" s="125" t="s">
        <v>23</v>
      </c>
      <c r="F8" s="125"/>
      <c r="G8" s="125"/>
      <c r="H8" s="125"/>
      <c r="I8" s="125"/>
      <c r="J8" s="125"/>
      <c r="K8" s="125"/>
      <c r="L8" s="125"/>
      <c r="M8" s="116" t="s">
        <v>24</v>
      </c>
      <c r="N8" s="116"/>
      <c r="O8" s="116"/>
      <c r="P8" s="116"/>
      <c r="Q8" s="116"/>
      <c r="R8" s="116"/>
      <c r="S8" s="116"/>
      <c r="T8" s="116"/>
      <c r="U8" s="117" t="s">
        <v>25</v>
      </c>
      <c r="V8" s="117" t="s">
        <v>26</v>
      </c>
      <c r="W8" s="118" t="s">
        <v>20</v>
      </c>
      <c r="X8" s="119" t="s">
        <v>27</v>
      </c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80.25" customHeight="1">
      <c r="A9" s="121"/>
      <c r="B9" s="122"/>
      <c r="C9" s="123"/>
      <c r="D9" s="124"/>
      <c r="E9" s="46" t="s">
        <v>28</v>
      </c>
      <c r="F9" s="46" t="s">
        <v>29</v>
      </c>
      <c r="G9" s="46" t="s">
        <v>30</v>
      </c>
      <c r="H9" s="46" t="s">
        <v>31</v>
      </c>
      <c r="I9" s="46" t="s">
        <v>32</v>
      </c>
      <c r="J9" s="46" t="s">
        <v>33</v>
      </c>
      <c r="K9" s="46" t="s">
        <v>34</v>
      </c>
      <c r="L9" s="46" t="s">
        <v>35</v>
      </c>
      <c r="M9" s="46" t="s">
        <v>28</v>
      </c>
      <c r="N9" s="46" t="s">
        <v>29</v>
      </c>
      <c r="O9" s="46" t="s">
        <v>30</v>
      </c>
      <c r="P9" s="46" t="s">
        <v>36</v>
      </c>
      <c r="Q9" s="46" t="s">
        <v>32</v>
      </c>
      <c r="R9" s="46" t="s">
        <v>33</v>
      </c>
      <c r="S9" s="46" t="s">
        <v>34</v>
      </c>
      <c r="T9" s="47" t="s">
        <v>35</v>
      </c>
      <c r="U9" s="117"/>
      <c r="V9" s="117"/>
      <c r="W9" s="118"/>
      <c r="X9" s="11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12.75" customHeight="1">
      <c r="A10" s="48">
        <v>1</v>
      </c>
      <c r="B10" s="49" t="s">
        <v>37</v>
      </c>
      <c r="C10" s="50"/>
      <c r="D10" s="5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3"/>
      <c r="V10" s="53"/>
      <c r="W10" s="53"/>
      <c r="X10" s="54">
        <f>SUM(X11+X27+X35+X38+X48)</f>
        <v>0</v>
      </c>
    </row>
    <row r="11" spans="1:256" ht="12.75" customHeight="1">
      <c r="A11" s="48" t="s">
        <v>38</v>
      </c>
      <c r="B11" s="49" t="s">
        <v>39</v>
      </c>
      <c r="C11" s="50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3"/>
      <c r="V11" s="53"/>
      <c r="W11" s="53"/>
      <c r="X11" s="54">
        <f>SUM(X12:X26)</f>
        <v>0</v>
      </c>
    </row>
    <row r="12" spans="1:256" s="2" customFormat="1" ht="12.75" customHeight="1">
      <c r="A12" s="55" t="s">
        <v>40</v>
      </c>
      <c r="B12" s="56" t="s">
        <v>41</v>
      </c>
      <c r="C12" s="57"/>
      <c r="D12" s="58"/>
      <c r="E12" s="59"/>
      <c r="F12" s="60"/>
      <c r="G12" s="60"/>
      <c r="H12" s="60"/>
      <c r="I12" s="61"/>
      <c r="J12" s="60"/>
      <c r="K12" s="62"/>
      <c r="L12" s="63"/>
      <c r="M12" s="64"/>
      <c r="N12" s="60"/>
      <c r="O12" s="60"/>
      <c r="P12" s="60"/>
      <c r="Q12" s="60"/>
      <c r="R12" s="60"/>
      <c r="S12" s="62"/>
      <c r="T12" s="63"/>
      <c r="U12" s="65"/>
      <c r="V12" s="65"/>
      <c r="W12" s="65"/>
      <c r="X12" s="66"/>
    </row>
    <row r="13" spans="1:256" s="2" customFormat="1" ht="12.75" customHeight="1">
      <c r="A13" s="55"/>
      <c r="B13" s="56" t="s">
        <v>42</v>
      </c>
      <c r="C13" s="57" t="s">
        <v>43</v>
      </c>
      <c r="D13" s="58">
        <v>1</v>
      </c>
      <c r="E13" s="59">
        <v>0</v>
      </c>
      <c r="F13" s="60">
        <f>E13*$G$1</f>
        <v>0</v>
      </c>
      <c r="G13" s="60">
        <f>(E13+F13)*$G$2</f>
        <v>0</v>
      </c>
      <c r="H13" s="60">
        <v>0</v>
      </c>
      <c r="I13" s="61">
        <v>0</v>
      </c>
      <c r="J13" s="60">
        <f>I13*$G$3</f>
        <v>0</v>
      </c>
      <c r="K13" s="62">
        <f>(I13)*$G$4+H13*$G$4*$G$6</f>
        <v>0</v>
      </c>
      <c r="L13" s="63">
        <f>(I13)*$G$5+H13*$G$5*$G$6</f>
        <v>0</v>
      </c>
      <c r="M13" s="64">
        <f>D13*E13</f>
        <v>0</v>
      </c>
      <c r="N13" s="60">
        <f>D13*F13</f>
        <v>0</v>
      </c>
      <c r="O13" s="60">
        <f>D13*G13</f>
        <v>0</v>
      </c>
      <c r="P13" s="60">
        <f>D13*H13</f>
        <v>0</v>
      </c>
      <c r="Q13" s="60">
        <f>D13*I13</f>
        <v>0</v>
      </c>
      <c r="R13" s="60">
        <f>D13*J13</f>
        <v>0</v>
      </c>
      <c r="S13" s="62">
        <f>D13*K13</f>
        <v>0</v>
      </c>
      <c r="T13" s="63">
        <f>D13*L13</f>
        <v>0</v>
      </c>
      <c r="U13" s="65">
        <f>SUM(M13:O13)</f>
        <v>0</v>
      </c>
      <c r="V13" s="65">
        <f>P13</f>
        <v>0</v>
      </c>
      <c r="W13" s="65">
        <f>SUM(Q13:T13)</f>
        <v>0</v>
      </c>
      <c r="X13" s="66">
        <f>SUM(U13:W13)*(1+$W$1)</f>
        <v>0</v>
      </c>
    </row>
    <row r="14" spans="1:256" s="2" customFormat="1" ht="12.75" customHeight="1">
      <c r="A14" s="55"/>
      <c r="B14" s="56" t="s">
        <v>44</v>
      </c>
      <c r="C14" s="57" t="s">
        <v>43</v>
      </c>
      <c r="D14" s="58">
        <v>1</v>
      </c>
      <c r="E14" s="59">
        <v>0</v>
      </c>
      <c r="F14" s="60">
        <f>E14*$G$1</f>
        <v>0</v>
      </c>
      <c r="G14" s="60">
        <f>(E14+F14)*$G$2</f>
        <v>0</v>
      </c>
      <c r="H14" s="60">
        <v>0</v>
      </c>
      <c r="I14" s="61">
        <v>0</v>
      </c>
      <c r="J14" s="60">
        <f>I14*$G$3</f>
        <v>0</v>
      </c>
      <c r="K14" s="62">
        <f>(I14)*$G$4+H14*$G$4*$G$6</f>
        <v>0</v>
      </c>
      <c r="L14" s="63">
        <f>(I14)*$G$5+H14*$G$5*$G$6</f>
        <v>0</v>
      </c>
      <c r="M14" s="64">
        <f>D14*E14</f>
        <v>0</v>
      </c>
      <c r="N14" s="60">
        <f>D14*F14</f>
        <v>0</v>
      </c>
      <c r="O14" s="60">
        <f>D14*G14</f>
        <v>0</v>
      </c>
      <c r="P14" s="60">
        <f>D14*H14</f>
        <v>0</v>
      </c>
      <c r="Q14" s="60">
        <f>D14*I14</f>
        <v>0</v>
      </c>
      <c r="R14" s="60">
        <f>D14*J14</f>
        <v>0</v>
      </c>
      <c r="S14" s="62">
        <f>D14*K14</f>
        <v>0</v>
      </c>
      <c r="T14" s="63">
        <f>D14*L14</f>
        <v>0</v>
      </c>
      <c r="U14" s="65">
        <f>SUM(M14:O14)</f>
        <v>0</v>
      </c>
      <c r="V14" s="65">
        <f>P14</f>
        <v>0</v>
      </c>
      <c r="W14" s="65">
        <f>SUM(Q14:T14)</f>
        <v>0</v>
      </c>
      <c r="X14" s="66">
        <f>SUM(U14:W14)*(1+$W$1)</f>
        <v>0</v>
      </c>
    </row>
    <row r="15" spans="1:256" ht="12.75" customHeight="1">
      <c r="A15" s="55" t="s">
        <v>45</v>
      </c>
      <c r="B15" s="67" t="s">
        <v>46</v>
      </c>
      <c r="C15" s="68"/>
      <c r="D15" s="69"/>
      <c r="E15" s="59"/>
      <c r="F15" s="60"/>
      <c r="G15" s="60"/>
      <c r="H15" s="60"/>
      <c r="I15" s="70"/>
      <c r="J15" s="60"/>
      <c r="K15" s="62"/>
      <c r="L15" s="63"/>
      <c r="M15" s="64"/>
      <c r="N15" s="60"/>
      <c r="O15" s="60"/>
      <c r="P15" s="60"/>
      <c r="Q15" s="60"/>
      <c r="R15" s="60"/>
      <c r="S15" s="62"/>
      <c r="T15" s="63"/>
      <c r="U15" s="65"/>
      <c r="V15" s="65"/>
      <c r="W15" s="65"/>
      <c r="X15" s="66"/>
    </row>
    <row r="16" spans="1:256" ht="12.75" customHeight="1">
      <c r="A16" s="55"/>
      <c r="B16" s="67" t="s">
        <v>47</v>
      </c>
      <c r="C16" s="68" t="s">
        <v>43</v>
      </c>
      <c r="D16" s="69">
        <v>4</v>
      </c>
      <c r="E16" s="59">
        <v>0</v>
      </c>
      <c r="F16" s="60">
        <f>E16*$G$1</f>
        <v>0</v>
      </c>
      <c r="G16" s="60">
        <f>(E16+F16)*$G$2</f>
        <v>0</v>
      </c>
      <c r="H16" s="60">
        <v>0</v>
      </c>
      <c r="I16" s="70">
        <v>0</v>
      </c>
      <c r="J16" s="60">
        <f>I16*$G$3</f>
        <v>0</v>
      </c>
      <c r="K16" s="62">
        <f>(I16)*$G$4+H16*$G$4*$G$6</f>
        <v>0</v>
      </c>
      <c r="L16" s="63">
        <f>(I16)*$G$5+H16*$G$5*$G$6</f>
        <v>0</v>
      </c>
      <c r="M16" s="64">
        <f>D16*E16</f>
        <v>0</v>
      </c>
      <c r="N16" s="60">
        <f>D16*F16</f>
        <v>0</v>
      </c>
      <c r="O16" s="60">
        <f>D16*G16</f>
        <v>0</v>
      </c>
      <c r="P16" s="60">
        <f>D16*H16</f>
        <v>0</v>
      </c>
      <c r="Q16" s="60">
        <f>D16*I16</f>
        <v>0</v>
      </c>
      <c r="R16" s="60">
        <f>D16*J16</f>
        <v>0</v>
      </c>
      <c r="S16" s="62">
        <f>D16*K16</f>
        <v>0</v>
      </c>
      <c r="T16" s="63">
        <f>D16*L16</f>
        <v>0</v>
      </c>
      <c r="U16" s="65">
        <f>SUM(M16:O16)</f>
        <v>0</v>
      </c>
      <c r="V16" s="65">
        <f>P16</f>
        <v>0</v>
      </c>
      <c r="W16" s="65">
        <f>SUM(Q16:T16)</f>
        <v>0</v>
      </c>
      <c r="X16" s="66">
        <f>SUM(U16:W16)*(1+$W$1)</f>
        <v>0</v>
      </c>
    </row>
    <row r="17" spans="1:24" s="2" customFormat="1" ht="12.75" customHeight="1">
      <c r="A17" s="55" t="s">
        <v>48</v>
      </c>
      <c r="B17" s="71" t="s">
        <v>49</v>
      </c>
      <c r="C17" s="72"/>
      <c r="D17" s="58"/>
      <c r="E17" s="59"/>
      <c r="F17" s="60"/>
      <c r="G17" s="60"/>
      <c r="H17" s="60"/>
      <c r="I17" s="70"/>
      <c r="J17" s="60"/>
      <c r="K17" s="62"/>
      <c r="L17" s="63"/>
      <c r="M17" s="64"/>
      <c r="N17" s="60"/>
      <c r="O17" s="60"/>
      <c r="P17" s="60"/>
      <c r="Q17" s="60"/>
      <c r="R17" s="60"/>
      <c r="S17" s="62"/>
      <c r="T17" s="63"/>
      <c r="U17" s="65"/>
      <c r="V17" s="65"/>
      <c r="W17" s="65"/>
      <c r="X17" s="66"/>
    </row>
    <row r="18" spans="1:24" s="2" customFormat="1" ht="12.75" customHeight="1">
      <c r="A18" s="55"/>
      <c r="B18" s="71" t="s">
        <v>50</v>
      </c>
      <c r="C18" s="72" t="s">
        <v>51</v>
      </c>
      <c r="D18" s="58">
        <v>10</v>
      </c>
      <c r="E18" s="59">
        <v>0</v>
      </c>
      <c r="F18" s="60">
        <f>E18*$G$1</f>
        <v>0</v>
      </c>
      <c r="G18" s="60">
        <f>(E18+F18)*$G$2</f>
        <v>0</v>
      </c>
      <c r="H18" s="60">
        <v>0</v>
      </c>
      <c r="I18" s="70">
        <v>0</v>
      </c>
      <c r="J18" s="60">
        <f>I18*$G$3</f>
        <v>0</v>
      </c>
      <c r="K18" s="62">
        <f>(I18)*$G$4+H18*$G$4*$G$6</f>
        <v>0</v>
      </c>
      <c r="L18" s="63">
        <f>(I18)*$G$5+H18*$G$5*$G$6</f>
        <v>0</v>
      </c>
      <c r="M18" s="64">
        <f>D18*E18</f>
        <v>0</v>
      </c>
      <c r="N18" s="60">
        <f>D18*F18</f>
        <v>0</v>
      </c>
      <c r="O18" s="60">
        <f>D18*G18</f>
        <v>0</v>
      </c>
      <c r="P18" s="60">
        <f>D18*H18</f>
        <v>0</v>
      </c>
      <c r="Q18" s="60">
        <f>D18*I18</f>
        <v>0</v>
      </c>
      <c r="R18" s="60">
        <f>D18*J18</f>
        <v>0</v>
      </c>
      <c r="S18" s="62">
        <f>D18*K18</f>
        <v>0</v>
      </c>
      <c r="T18" s="63">
        <f>D18*L18</f>
        <v>0</v>
      </c>
      <c r="U18" s="65">
        <f>SUM(M18:O18)</f>
        <v>0</v>
      </c>
      <c r="V18" s="65">
        <f>P18</f>
        <v>0</v>
      </c>
      <c r="W18" s="65">
        <f>SUM(Q18:T18)</f>
        <v>0</v>
      </c>
      <c r="X18" s="66">
        <f>SUM(U18:W18)*(1+$W$1)</f>
        <v>0</v>
      </c>
    </row>
    <row r="19" spans="1:24" s="2" customFormat="1" ht="12.75" customHeight="1">
      <c r="A19" s="55"/>
      <c r="B19" s="71" t="s">
        <v>52</v>
      </c>
      <c r="C19" s="72" t="s">
        <v>51</v>
      </c>
      <c r="D19" s="58">
        <v>4</v>
      </c>
      <c r="E19" s="59">
        <v>0</v>
      </c>
      <c r="F19" s="60">
        <f>E19*$G$1</f>
        <v>0</v>
      </c>
      <c r="G19" s="60">
        <f>(E19+F19)*$G$2</f>
        <v>0</v>
      </c>
      <c r="H19" s="60">
        <v>0</v>
      </c>
      <c r="I19" s="70">
        <v>0</v>
      </c>
      <c r="J19" s="60">
        <f>I19*$G$3</f>
        <v>0</v>
      </c>
      <c r="K19" s="62">
        <f>(I19)*$G$4+H19*$G$4*$G$6</f>
        <v>0</v>
      </c>
      <c r="L19" s="63">
        <f>(I19)*$G$5+H19*$G$5*$G$6</f>
        <v>0</v>
      </c>
      <c r="M19" s="64">
        <f>D19*E19</f>
        <v>0</v>
      </c>
      <c r="N19" s="60">
        <f>D19*F19</f>
        <v>0</v>
      </c>
      <c r="O19" s="60">
        <f>D19*G19</f>
        <v>0</v>
      </c>
      <c r="P19" s="60">
        <f>D19*H19</f>
        <v>0</v>
      </c>
      <c r="Q19" s="60">
        <f>D19*I19</f>
        <v>0</v>
      </c>
      <c r="R19" s="60">
        <f>D19*J19</f>
        <v>0</v>
      </c>
      <c r="S19" s="62">
        <f>D19*K19</f>
        <v>0</v>
      </c>
      <c r="T19" s="63">
        <f>D19*L19</f>
        <v>0</v>
      </c>
      <c r="U19" s="65">
        <f>SUM(M19:O19)</f>
        <v>0</v>
      </c>
      <c r="V19" s="65">
        <f>P19</f>
        <v>0</v>
      </c>
      <c r="W19" s="65">
        <f>SUM(Q19:T19)</f>
        <v>0</v>
      </c>
      <c r="X19" s="66">
        <f>SUM(U19:W19)*(1+$W$1)</f>
        <v>0</v>
      </c>
    </row>
    <row r="20" spans="1:24" s="2" customFormat="1" ht="12.75" customHeight="1">
      <c r="A20" s="55"/>
      <c r="B20" s="71" t="s">
        <v>53</v>
      </c>
      <c r="C20" s="72" t="s">
        <v>51</v>
      </c>
      <c r="D20" s="58">
        <v>4</v>
      </c>
      <c r="E20" s="59">
        <v>0</v>
      </c>
      <c r="F20" s="60">
        <f>E20*$G$1</f>
        <v>0</v>
      </c>
      <c r="G20" s="60">
        <f>(E20+F20)*$G$2</f>
        <v>0</v>
      </c>
      <c r="H20" s="60">
        <v>0</v>
      </c>
      <c r="I20" s="70">
        <v>0</v>
      </c>
      <c r="J20" s="60">
        <f>I20*$G$3</f>
        <v>0</v>
      </c>
      <c r="K20" s="62">
        <f>(I20)*$G$4+H20*$G$4*$G$6</f>
        <v>0</v>
      </c>
      <c r="L20" s="63">
        <f>(I20)*$G$5+H20*$G$5*$G$6</f>
        <v>0</v>
      </c>
      <c r="M20" s="64">
        <f>D20*E20</f>
        <v>0</v>
      </c>
      <c r="N20" s="60">
        <f>D20*F20</f>
        <v>0</v>
      </c>
      <c r="O20" s="60">
        <f>D20*G20</f>
        <v>0</v>
      </c>
      <c r="P20" s="60">
        <f>D20*H20</f>
        <v>0</v>
      </c>
      <c r="Q20" s="60">
        <f>D20*I20</f>
        <v>0</v>
      </c>
      <c r="R20" s="60">
        <f>D20*J20</f>
        <v>0</v>
      </c>
      <c r="S20" s="62">
        <f>D20*K20</f>
        <v>0</v>
      </c>
      <c r="T20" s="63">
        <f>D20*L20</f>
        <v>0</v>
      </c>
      <c r="U20" s="65">
        <f>SUM(M20:O20)</f>
        <v>0</v>
      </c>
      <c r="V20" s="65">
        <f>P20</f>
        <v>0</v>
      </c>
      <c r="W20" s="65">
        <f>SUM(Q20:T20)</f>
        <v>0</v>
      </c>
      <c r="X20" s="66">
        <f>SUM(U20:W20)*(1+$W$1)</f>
        <v>0</v>
      </c>
    </row>
    <row r="21" spans="1:24" s="2" customFormat="1" ht="12.75" customHeight="1">
      <c r="A21" s="55"/>
      <c r="B21" s="71" t="s">
        <v>54</v>
      </c>
      <c r="C21" s="72" t="s">
        <v>51</v>
      </c>
      <c r="D21" s="58">
        <v>120</v>
      </c>
      <c r="E21" s="59">
        <v>0</v>
      </c>
      <c r="F21" s="60">
        <f>E21*$G$1</f>
        <v>0</v>
      </c>
      <c r="G21" s="60">
        <f>(E21+F21)*$G$2</f>
        <v>0</v>
      </c>
      <c r="H21" s="60">
        <v>0</v>
      </c>
      <c r="I21" s="70">
        <v>0</v>
      </c>
      <c r="J21" s="60">
        <f>I21*$G$3</f>
        <v>0</v>
      </c>
      <c r="K21" s="62">
        <f>(I21)*$G$4+H21*$G$4*$G$6</f>
        <v>0</v>
      </c>
      <c r="L21" s="63">
        <f>(I21)*$G$5+H21*$G$5*$G$6</f>
        <v>0</v>
      </c>
      <c r="M21" s="64">
        <f>D21*E21</f>
        <v>0</v>
      </c>
      <c r="N21" s="60">
        <f>D21*F21</f>
        <v>0</v>
      </c>
      <c r="O21" s="60">
        <f>D21*G21</f>
        <v>0</v>
      </c>
      <c r="P21" s="60">
        <f>D21*H21</f>
        <v>0</v>
      </c>
      <c r="Q21" s="60">
        <f>D21*I21</f>
        <v>0</v>
      </c>
      <c r="R21" s="60">
        <f>D21*J21</f>
        <v>0</v>
      </c>
      <c r="S21" s="62">
        <f>D21*K21</f>
        <v>0</v>
      </c>
      <c r="T21" s="63">
        <f>D21*L21</f>
        <v>0</v>
      </c>
      <c r="U21" s="65">
        <f>SUM(M21:O21)</f>
        <v>0</v>
      </c>
      <c r="V21" s="65">
        <f>P21</f>
        <v>0</v>
      </c>
      <c r="W21" s="65">
        <f>SUM(Q21:T21)</f>
        <v>0</v>
      </c>
      <c r="X21" s="66">
        <f>SUM(U21:W21)*(1+$W$1)</f>
        <v>0</v>
      </c>
    </row>
    <row r="22" spans="1:24" s="2" customFormat="1" ht="12.75" customHeight="1">
      <c r="A22" s="55"/>
      <c r="B22" s="71" t="s">
        <v>55</v>
      </c>
      <c r="C22" s="72" t="s">
        <v>51</v>
      </c>
      <c r="D22" s="58">
        <v>20</v>
      </c>
      <c r="E22" s="59">
        <v>0</v>
      </c>
      <c r="F22" s="60">
        <f>E22*$G$1</f>
        <v>0</v>
      </c>
      <c r="G22" s="60">
        <f>(E22+F22)*$G$2</f>
        <v>0</v>
      </c>
      <c r="H22" s="60">
        <v>0</v>
      </c>
      <c r="I22" s="70">
        <v>0</v>
      </c>
      <c r="J22" s="60">
        <f>I22*$G$3</f>
        <v>0</v>
      </c>
      <c r="K22" s="62">
        <f>(I22)*$G$4+H22*$G$4*$G$6</f>
        <v>0</v>
      </c>
      <c r="L22" s="63">
        <f>(I22)*$G$5+H22*$G$5*$G$6</f>
        <v>0</v>
      </c>
      <c r="M22" s="64">
        <f>D22*E22</f>
        <v>0</v>
      </c>
      <c r="N22" s="60">
        <f>D22*F22</f>
        <v>0</v>
      </c>
      <c r="O22" s="60">
        <f>D22*G22</f>
        <v>0</v>
      </c>
      <c r="P22" s="60">
        <f>D22*H22</f>
        <v>0</v>
      </c>
      <c r="Q22" s="60">
        <f>D22*I22</f>
        <v>0</v>
      </c>
      <c r="R22" s="60">
        <f>D22*J22</f>
        <v>0</v>
      </c>
      <c r="S22" s="62">
        <f>D22*K22</f>
        <v>0</v>
      </c>
      <c r="T22" s="63">
        <f>D22*L22</f>
        <v>0</v>
      </c>
      <c r="U22" s="65">
        <f>SUM(M22:O22)</f>
        <v>0</v>
      </c>
      <c r="V22" s="65">
        <f>P22</f>
        <v>0</v>
      </c>
      <c r="W22" s="65">
        <f>SUM(Q22:T22)</f>
        <v>0</v>
      </c>
      <c r="X22" s="66">
        <f>SUM(U22:W22)*(1+$W$1)</f>
        <v>0</v>
      </c>
    </row>
    <row r="23" spans="1:24" s="2" customFormat="1" ht="12.75" customHeight="1">
      <c r="A23" s="55" t="s">
        <v>56</v>
      </c>
      <c r="B23" s="73" t="s">
        <v>57</v>
      </c>
      <c r="C23" s="72"/>
      <c r="D23" s="74"/>
      <c r="E23" s="75"/>
      <c r="F23" s="60"/>
      <c r="G23" s="60"/>
      <c r="H23" s="60"/>
      <c r="I23" s="61"/>
      <c r="J23" s="60"/>
      <c r="K23" s="62"/>
      <c r="L23" s="63"/>
      <c r="M23" s="64"/>
      <c r="N23" s="60"/>
      <c r="O23" s="60"/>
      <c r="P23" s="60"/>
      <c r="Q23" s="60"/>
      <c r="R23" s="60"/>
      <c r="S23" s="62"/>
      <c r="T23" s="63"/>
      <c r="U23" s="65"/>
      <c r="V23" s="65"/>
      <c r="W23" s="65"/>
      <c r="X23" s="66"/>
    </row>
    <row r="24" spans="1:24" s="2" customFormat="1" ht="12.75" customHeight="1">
      <c r="A24" s="55"/>
      <c r="B24" s="71" t="s">
        <v>58</v>
      </c>
      <c r="C24" s="72" t="s">
        <v>51</v>
      </c>
      <c r="D24" s="58">
        <v>20</v>
      </c>
      <c r="E24" s="59">
        <v>0</v>
      </c>
      <c r="F24" s="60">
        <f>E24*$G$1</f>
        <v>0</v>
      </c>
      <c r="G24" s="60">
        <f>(E24+F24)*$G$2</f>
        <v>0</v>
      </c>
      <c r="H24" s="60">
        <v>0</v>
      </c>
      <c r="I24" s="70">
        <v>0</v>
      </c>
      <c r="J24" s="60">
        <f>I24*$G$3</f>
        <v>0</v>
      </c>
      <c r="K24" s="62">
        <f>(I24)*$G$4+H24*$G$4*$G$6</f>
        <v>0</v>
      </c>
      <c r="L24" s="63">
        <f>(I24)*$G$5+H24*$G$5*$G$6</f>
        <v>0</v>
      </c>
      <c r="M24" s="64">
        <f>D24*E24</f>
        <v>0</v>
      </c>
      <c r="N24" s="60">
        <f>D24*F24</f>
        <v>0</v>
      </c>
      <c r="O24" s="60">
        <f>D24*G24</f>
        <v>0</v>
      </c>
      <c r="P24" s="60">
        <f>D24*H24</f>
        <v>0</v>
      </c>
      <c r="Q24" s="60">
        <f>D24*I24</f>
        <v>0</v>
      </c>
      <c r="R24" s="60">
        <f>D24*J24</f>
        <v>0</v>
      </c>
      <c r="S24" s="62">
        <f>D24*K24</f>
        <v>0</v>
      </c>
      <c r="T24" s="63">
        <f>D24*L24</f>
        <v>0</v>
      </c>
      <c r="U24" s="65">
        <f>SUM(M24:O24)</f>
        <v>0</v>
      </c>
      <c r="V24" s="65">
        <f>P24</f>
        <v>0</v>
      </c>
      <c r="W24" s="65">
        <f>SUM(Q24:T24)</f>
        <v>0</v>
      </c>
      <c r="X24" s="66">
        <f>SUM(U24:W24)*(1+$W$1)</f>
        <v>0</v>
      </c>
    </row>
    <row r="25" spans="1:24" s="2" customFormat="1" ht="12.75" customHeight="1">
      <c r="A25" s="55"/>
      <c r="B25" s="71" t="s">
        <v>59</v>
      </c>
      <c r="C25" s="72" t="s">
        <v>51</v>
      </c>
      <c r="D25" s="58">
        <v>40</v>
      </c>
      <c r="E25" s="59">
        <v>0</v>
      </c>
      <c r="F25" s="60">
        <f>E25*$G$1</f>
        <v>0</v>
      </c>
      <c r="G25" s="60">
        <f>(E25+F25)*$G$2</f>
        <v>0</v>
      </c>
      <c r="H25" s="60">
        <v>0</v>
      </c>
      <c r="I25" s="70">
        <v>0</v>
      </c>
      <c r="J25" s="60">
        <f>I25*$G$3</f>
        <v>0</v>
      </c>
      <c r="K25" s="62">
        <f>(I25)*$G$4+H25*$G$4*$G$6</f>
        <v>0</v>
      </c>
      <c r="L25" s="63">
        <f>(I25)*$G$5+H25*$G$5*$G$6</f>
        <v>0</v>
      </c>
      <c r="M25" s="64">
        <f>D25*E25</f>
        <v>0</v>
      </c>
      <c r="N25" s="60">
        <f>D25*F25</f>
        <v>0</v>
      </c>
      <c r="O25" s="60">
        <f>D25*G25</f>
        <v>0</v>
      </c>
      <c r="P25" s="60">
        <f>D25*H25</f>
        <v>0</v>
      </c>
      <c r="Q25" s="60">
        <f>D25*I25</f>
        <v>0</v>
      </c>
      <c r="R25" s="60">
        <f>D25*J25</f>
        <v>0</v>
      </c>
      <c r="S25" s="62">
        <f>D25*K25</f>
        <v>0</v>
      </c>
      <c r="T25" s="63">
        <f>D25*L25</f>
        <v>0</v>
      </c>
      <c r="U25" s="65">
        <f>SUM(M25:O25)</f>
        <v>0</v>
      </c>
      <c r="V25" s="65">
        <f>P25</f>
        <v>0</v>
      </c>
      <c r="W25" s="65">
        <f>SUM(Q25:T25)</f>
        <v>0</v>
      </c>
      <c r="X25" s="66">
        <f>SUM(U25:W25)*(1+$W$1)</f>
        <v>0</v>
      </c>
    </row>
    <row r="26" spans="1:24" s="2" customFormat="1" ht="12.75" customHeight="1">
      <c r="A26" s="55"/>
      <c r="B26" s="71" t="s">
        <v>60</v>
      </c>
      <c r="C26" s="72" t="s">
        <v>51</v>
      </c>
      <c r="D26" s="58">
        <v>100</v>
      </c>
      <c r="E26" s="59">
        <v>0</v>
      </c>
      <c r="F26" s="60">
        <f>E26*$G$1</f>
        <v>0</v>
      </c>
      <c r="G26" s="60">
        <f>(E26+F26)*$G$2</f>
        <v>0</v>
      </c>
      <c r="H26" s="60">
        <v>0</v>
      </c>
      <c r="I26" s="70">
        <v>0</v>
      </c>
      <c r="J26" s="60">
        <f>I26*$G$3</f>
        <v>0</v>
      </c>
      <c r="K26" s="62">
        <f>(I26)*$G$4+H26*$G$4*$G$6</f>
        <v>0</v>
      </c>
      <c r="L26" s="63">
        <f>(I26)*$G$5+H26*$G$5*$G$6</f>
        <v>0</v>
      </c>
      <c r="M26" s="64">
        <f>D26*E26</f>
        <v>0</v>
      </c>
      <c r="N26" s="60">
        <f>D26*F26</f>
        <v>0</v>
      </c>
      <c r="O26" s="60">
        <f>D26*G26</f>
        <v>0</v>
      </c>
      <c r="P26" s="60">
        <f>D26*H26</f>
        <v>0</v>
      </c>
      <c r="Q26" s="60">
        <f>D26*I26</f>
        <v>0</v>
      </c>
      <c r="R26" s="60">
        <f>D26*J26</f>
        <v>0</v>
      </c>
      <c r="S26" s="62">
        <f>D26*K26</f>
        <v>0</v>
      </c>
      <c r="T26" s="63">
        <f>D26*L26</f>
        <v>0</v>
      </c>
      <c r="U26" s="65">
        <f>SUM(M26:O26)</f>
        <v>0</v>
      </c>
      <c r="V26" s="65">
        <f>P26</f>
        <v>0</v>
      </c>
      <c r="W26" s="65">
        <f>SUM(Q26:T26)</f>
        <v>0</v>
      </c>
      <c r="X26" s="66">
        <f>SUM(U26:W26)*(1+$W$1)</f>
        <v>0</v>
      </c>
    </row>
    <row r="27" spans="1:24" ht="12.75" customHeight="1">
      <c r="A27" s="48" t="s">
        <v>61</v>
      </c>
      <c r="B27" s="49" t="s">
        <v>62</v>
      </c>
      <c r="C27" s="50"/>
      <c r="D27" s="5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3"/>
      <c r="V27" s="53"/>
      <c r="W27" s="53"/>
      <c r="X27" s="54">
        <f>SUM(X28:X34)</f>
        <v>0</v>
      </c>
    </row>
    <row r="28" spans="1:24" s="2" customFormat="1" ht="12.75" customHeight="1">
      <c r="A28" s="55" t="s">
        <v>63</v>
      </c>
      <c r="B28" s="71" t="s">
        <v>64</v>
      </c>
      <c r="C28" s="72"/>
      <c r="D28" s="58"/>
      <c r="E28" s="59"/>
      <c r="F28" s="60"/>
      <c r="G28" s="60"/>
      <c r="H28" s="60"/>
      <c r="I28" s="70"/>
      <c r="J28" s="60"/>
      <c r="K28" s="62"/>
      <c r="L28" s="63"/>
      <c r="M28" s="64"/>
      <c r="N28" s="60"/>
      <c r="O28" s="60"/>
      <c r="P28" s="60"/>
      <c r="Q28" s="60"/>
      <c r="R28" s="60"/>
      <c r="S28" s="62"/>
      <c r="T28" s="63"/>
      <c r="U28" s="65"/>
      <c r="V28" s="65"/>
      <c r="W28" s="65"/>
      <c r="X28" s="66"/>
    </row>
    <row r="29" spans="1:24" s="2" customFormat="1" ht="12.75" customHeight="1">
      <c r="A29" s="55"/>
      <c r="B29" s="76" t="s">
        <v>65</v>
      </c>
      <c r="C29" s="72" t="s">
        <v>51</v>
      </c>
      <c r="D29" s="58">
        <v>75</v>
      </c>
      <c r="E29" s="59">
        <v>0</v>
      </c>
      <c r="F29" s="60">
        <f>E29*$G$1</f>
        <v>0</v>
      </c>
      <c r="G29" s="60">
        <f>(E29+F29)*$G$2</f>
        <v>0</v>
      </c>
      <c r="H29" s="60">
        <v>0</v>
      </c>
      <c r="I29" s="70">
        <v>0</v>
      </c>
      <c r="J29" s="60">
        <f>I29*$G$3</f>
        <v>0</v>
      </c>
      <c r="K29" s="62">
        <f>(I29)*$G$4+H29*$G$4*$G$6</f>
        <v>0</v>
      </c>
      <c r="L29" s="63">
        <f>(I29)*$G$5+H29*$G$5*$G$6</f>
        <v>0</v>
      </c>
      <c r="M29" s="64">
        <f>D29*E29</f>
        <v>0</v>
      </c>
      <c r="N29" s="60">
        <f>D29*F29</f>
        <v>0</v>
      </c>
      <c r="O29" s="60">
        <f>D29*G29</f>
        <v>0</v>
      </c>
      <c r="P29" s="60">
        <f>D29*H29</f>
        <v>0</v>
      </c>
      <c r="Q29" s="60">
        <f>D29*I29</f>
        <v>0</v>
      </c>
      <c r="R29" s="60">
        <f>D29*J29</f>
        <v>0</v>
      </c>
      <c r="S29" s="62">
        <f>D29*K29</f>
        <v>0</v>
      </c>
      <c r="T29" s="63">
        <f>D29*L29</f>
        <v>0</v>
      </c>
      <c r="U29" s="65">
        <f>SUM(M29:O29)</f>
        <v>0</v>
      </c>
      <c r="V29" s="65">
        <f>P29</f>
        <v>0</v>
      </c>
      <c r="W29" s="65">
        <f>SUM(Q29:T29)</f>
        <v>0</v>
      </c>
      <c r="X29" s="66">
        <f>SUM(U29:W29)*(1+$W$1)</f>
        <v>0</v>
      </c>
    </row>
    <row r="30" spans="1:24" s="2" customFormat="1" ht="12.75" customHeight="1">
      <c r="A30" s="55"/>
      <c r="B30" s="76" t="s">
        <v>66</v>
      </c>
      <c r="C30" s="72" t="s">
        <v>51</v>
      </c>
      <c r="D30" s="58">
        <v>40</v>
      </c>
      <c r="E30" s="59">
        <v>0</v>
      </c>
      <c r="F30" s="60">
        <f>E30*$G$1</f>
        <v>0</v>
      </c>
      <c r="G30" s="60">
        <f>(E30+F30)*$G$2</f>
        <v>0</v>
      </c>
      <c r="H30" s="60">
        <v>0</v>
      </c>
      <c r="I30" s="70">
        <v>0</v>
      </c>
      <c r="J30" s="60">
        <f>I30*$G$3</f>
        <v>0</v>
      </c>
      <c r="K30" s="62">
        <f>(I30)*$G$4+H30*$G$4*$G$6</f>
        <v>0</v>
      </c>
      <c r="L30" s="63">
        <f>(I30)*$G$5+H30*$G$5*$G$6</f>
        <v>0</v>
      </c>
      <c r="M30" s="64">
        <f>D30*E30</f>
        <v>0</v>
      </c>
      <c r="N30" s="60">
        <f>D30*F30</f>
        <v>0</v>
      </c>
      <c r="O30" s="60">
        <f>D30*G30</f>
        <v>0</v>
      </c>
      <c r="P30" s="60">
        <f>D30*H30</f>
        <v>0</v>
      </c>
      <c r="Q30" s="60">
        <f>D30*I30</f>
        <v>0</v>
      </c>
      <c r="R30" s="60">
        <f>D30*J30</f>
        <v>0</v>
      </c>
      <c r="S30" s="62">
        <f>D30*K30</f>
        <v>0</v>
      </c>
      <c r="T30" s="63">
        <f>D30*L30</f>
        <v>0</v>
      </c>
      <c r="U30" s="65">
        <f>SUM(M30:O30)</f>
        <v>0</v>
      </c>
      <c r="V30" s="65">
        <f>P30</f>
        <v>0</v>
      </c>
      <c r="W30" s="65">
        <f>SUM(Q30:T30)</f>
        <v>0</v>
      </c>
      <c r="X30" s="66">
        <f>SUM(U30:W30)*(1+$W$1)</f>
        <v>0</v>
      </c>
    </row>
    <row r="31" spans="1:24" s="2" customFormat="1" ht="12.75" customHeight="1">
      <c r="A31" s="55" t="s">
        <v>67</v>
      </c>
      <c r="B31" s="76" t="s">
        <v>68</v>
      </c>
      <c r="C31" s="72"/>
      <c r="D31" s="58"/>
      <c r="E31" s="59"/>
      <c r="F31" s="60"/>
      <c r="G31" s="60"/>
      <c r="H31" s="60"/>
      <c r="I31" s="70"/>
      <c r="J31" s="60"/>
      <c r="K31" s="62"/>
      <c r="L31" s="63"/>
      <c r="M31" s="64"/>
      <c r="N31" s="60"/>
      <c r="O31" s="60"/>
      <c r="P31" s="60"/>
      <c r="Q31" s="60"/>
      <c r="R31" s="60"/>
      <c r="S31" s="62"/>
      <c r="T31" s="63"/>
      <c r="U31" s="65"/>
      <c r="V31" s="65"/>
      <c r="W31" s="65"/>
      <c r="X31" s="66"/>
    </row>
    <row r="32" spans="1:24" s="2" customFormat="1" ht="12.75" customHeight="1">
      <c r="A32" s="55"/>
      <c r="B32" s="76" t="s">
        <v>69</v>
      </c>
      <c r="C32" s="72" t="s">
        <v>51</v>
      </c>
      <c r="D32" s="58">
        <v>75</v>
      </c>
      <c r="E32" s="59">
        <v>0</v>
      </c>
      <c r="F32" s="60">
        <f>E32*$G$1</f>
        <v>0</v>
      </c>
      <c r="G32" s="60">
        <f>(E32+F32)*$G$2</f>
        <v>0</v>
      </c>
      <c r="H32" s="60">
        <v>0</v>
      </c>
      <c r="I32" s="70">
        <v>0</v>
      </c>
      <c r="J32" s="60">
        <f>I32*$G$3</f>
        <v>0</v>
      </c>
      <c r="K32" s="62">
        <f>(I32)*$G$4+H32*$G$4*$G$6</f>
        <v>0</v>
      </c>
      <c r="L32" s="63">
        <f>(I32)*$G$5+H32*$G$5*$G$6</f>
        <v>0</v>
      </c>
      <c r="M32" s="64">
        <f>D32*E32</f>
        <v>0</v>
      </c>
      <c r="N32" s="60">
        <f>D32*F32</f>
        <v>0</v>
      </c>
      <c r="O32" s="60">
        <f>D32*G32</f>
        <v>0</v>
      </c>
      <c r="P32" s="60">
        <f>D32*H32</f>
        <v>0</v>
      </c>
      <c r="Q32" s="60">
        <f>D32*I32</f>
        <v>0</v>
      </c>
      <c r="R32" s="60">
        <f>D32*J32</f>
        <v>0</v>
      </c>
      <c r="S32" s="62">
        <f>D32*K32</f>
        <v>0</v>
      </c>
      <c r="T32" s="63">
        <f>D32*L32</f>
        <v>0</v>
      </c>
      <c r="U32" s="65">
        <f>SUM(M32:O32)</f>
        <v>0</v>
      </c>
      <c r="V32" s="65">
        <f>P32</f>
        <v>0</v>
      </c>
      <c r="W32" s="65">
        <f>SUM(Q32:T32)</f>
        <v>0</v>
      </c>
      <c r="X32" s="66">
        <f>SUM(U32:W32)*(1+$W$1)</f>
        <v>0</v>
      </c>
    </row>
    <row r="33" spans="1:24" s="2" customFormat="1" ht="12.75" customHeight="1">
      <c r="A33" s="55"/>
      <c r="B33" s="56" t="s">
        <v>70</v>
      </c>
      <c r="C33" s="57" t="s">
        <v>71</v>
      </c>
      <c r="D33" s="77">
        <v>100</v>
      </c>
      <c r="E33" s="59">
        <v>0</v>
      </c>
      <c r="F33" s="60">
        <f>E33*$G$1</f>
        <v>0</v>
      </c>
      <c r="G33" s="60">
        <f>(E33+F33)*$G$2</f>
        <v>0</v>
      </c>
      <c r="H33" s="60">
        <v>0</v>
      </c>
      <c r="I33" s="61">
        <v>0</v>
      </c>
      <c r="J33" s="60">
        <f>I33*$G$3</f>
        <v>0</v>
      </c>
      <c r="K33" s="62">
        <f>(I33)*$G$4+H33*$G$4*$G$6</f>
        <v>0</v>
      </c>
      <c r="L33" s="63">
        <f>(I33)*$G$5+H33*$G$5*$G$6</f>
        <v>0</v>
      </c>
      <c r="M33" s="64">
        <f>D33*E33</f>
        <v>0</v>
      </c>
      <c r="N33" s="60">
        <f>D33*F33</f>
        <v>0</v>
      </c>
      <c r="O33" s="60">
        <f>D33*G33</f>
        <v>0</v>
      </c>
      <c r="P33" s="60">
        <f>D33*H33</f>
        <v>0</v>
      </c>
      <c r="Q33" s="60">
        <f>D33*I33</f>
        <v>0</v>
      </c>
      <c r="R33" s="60">
        <f>D33*J33</f>
        <v>0</v>
      </c>
      <c r="S33" s="62">
        <f>D33*K33</f>
        <v>0</v>
      </c>
      <c r="T33" s="63">
        <f>D33*L33</f>
        <v>0</v>
      </c>
      <c r="U33" s="65">
        <f>SUM(M33:O33)</f>
        <v>0</v>
      </c>
      <c r="V33" s="65">
        <f>P33</f>
        <v>0</v>
      </c>
      <c r="W33" s="65">
        <f>SUM(Q33:T33)</f>
        <v>0</v>
      </c>
      <c r="X33" s="66">
        <f>SUM(U33:W33)*(1+$W$1)</f>
        <v>0</v>
      </c>
    </row>
    <row r="34" spans="1:24" s="2" customFormat="1" ht="12.75" customHeight="1">
      <c r="A34" s="55"/>
      <c r="B34" s="56" t="s">
        <v>72</v>
      </c>
      <c r="C34" s="57" t="s">
        <v>51</v>
      </c>
      <c r="D34" s="77">
        <v>40</v>
      </c>
      <c r="E34" s="59">
        <v>0</v>
      </c>
      <c r="F34" s="60">
        <f>E34*$G$1</f>
        <v>0</v>
      </c>
      <c r="G34" s="60">
        <f>(E34+F34)*$G$2</f>
        <v>0</v>
      </c>
      <c r="H34" s="60">
        <v>0</v>
      </c>
      <c r="I34" s="61">
        <v>0</v>
      </c>
      <c r="J34" s="60">
        <f>I34*$G$3</f>
        <v>0</v>
      </c>
      <c r="K34" s="62">
        <f>(I34)*$G$4+H34*$G$4*$G$6</f>
        <v>0</v>
      </c>
      <c r="L34" s="63">
        <f>(I34)*$G$5+H34*$G$5*$G$6</f>
        <v>0</v>
      </c>
      <c r="M34" s="64">
        <f>D34*E34</f>
        <v>0</v>
      </c>
      <c r="N34" s="60">
        <f>D34*F34</f>
        <v>0</v>
      </c>
      <c r="O34" s="60">
        <f>D34*G34</f>
        <v>0</v>
      </c>
      <c r="P34" s="60">
        <f>D34*H34</f>
        <v>0</v>
      </c>
      <c r="Q34" s="60">
        <f>D34*I34</f>
        <v>0</v>
      </c>
      <c r="R34" s="60">
        <f>D34*J34</f>
        <v>0</v>
      </c>
      <c r="S34" s="62">
        <f>D34*K34</f>
        <v>0</v>
      </c>
      <c r="T34" s="63">
        <f>D34*L34</f>
        <v>0</v>
      </c>
      <c r="U34" s="65">
        <f>SUM(M34:O34)</f>
        <v>0</v>
      </c>
      <c r="V34" s="65">
        <f>P34</f>
        <v>0</v>
      </c>
      <c r="W34" s="65">
        <f>SUM(Q34:T34)</f>
        <v>0</v>
      </c>
      <c r="X34" s="66">
        <f>SUM(U34:W34)*(1+$W$1)</f>
        <v>0</v>
      </c>
    </row>
    <row r="35" spans="1:24" ht="12.75" customHeight="1">
      <c r="A35" s="48" t="s">
        <v>73</v>
      </c>
      <c r="B35" s="49" t="s">
        <v>74</v>
      </c>
      <c r="C35" s="50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3"/>
      <c r="V35" s="53"/>
      <c r="W35" s="53"/>
      <c r="X35" s="54">
        <f>SUM(X36:X37)</f>
        <v>0</v>
      </c>
    </row>
    <row r="36" spans="1:24" s="2" customFormat="1" ht="12.75" customHeight="1">
      <c r="A36" s="55" t="s">
        <v>75</v>
      </c>
      <c r="B36" s="56" t="s">
        <v>76</v>
      </c>
      <c r="C36" s="57"/>
      <c r="D36" s="58"/>
      <c r="E36" s="59"/>
      <c r="F36" s="60"/>
      <c r="G36" s="60"/>
      <c r="H36" s="60"/>
      <c r="I36" s="61"/>
      <c r="J36" s="60"/>
      <c r="K36" s="62"/>
      <c r="L36" s="63"/>
      <c r="M36" s="64"/>
      <c r="N36" s="60"/>
      <c r="O36" s="60"/>
      <c r="P36" s="60"/>
      <c r="Q36" s="60"/>
      <c r="R36" s="60"/>
      <c r="S36" s="62"/>
      <c r="T36" s="63"/>
      <c r="U36" s="65"/>
      <c r="V36" s="65"/>
      <c r="W36" s="65"/>
      <c r="X36" s="66"/>
    </row>
    <row r="37" spans="1:24" s="2" customFormat="1" ht="12.75" customHeight="1">
      <c r="A37" s="55"/>
      <c r="B37" s="56" t="s">
        <v>77</v>
      </c>
      <c r="C37" s="57" t="s">
        <v>78</v>
      </c>
      <c r="D37" s="58">
        <v>7</v>
      </c>
      <c r="E37" s="59">
        <v>0</v>
      </c>
      <c r="F37" s="60">
        <f>E37*$G$1</f>
        <v>0</v>
      </c>
      <c r="G37" s="60">
        <f>(E37+F37)*$G$2</f>
        <v>0</v>
      </c>
      <c r="H37" s="60">
        <v>0</v>
      </c>
      <c r="I37" s="61">
        <v>0</v>
      </c>
      <c r="J37" s="60">
        <f>I37*$G$3</f>
        <v>0</v>
      </c>
      <c r="K37" s="62">
        <f>(I37)*$G$4+H37*$G$4*$G$6</f>
        <v>0</v>
      </c>
      <c r="L37" s="63">
        <f>(I37)*$G$5+H37*$G$5*$G$6</f>
        <v>0</v>
      </c>
      <c r="M37" s="64">
        <f>D37*E37</f>
        <v>0</v>
      </c>
      <c r="N37" s="60">
        <f>D37*F37</f>
        <v>0</v>
      </c>
      <c r="O37" s="60">
        <f>D37*G37</f>
        <v>0</v>
      </c>
      <c r="P37" s="60">
        <f>D37*H37</f>
        <v>0</v>
      </c>
      <c r="Q37" s="60">
        <f>D37*I37</f>
        <v>0</v>
      </c>
      <c r="R37" s="60">
        <f>D37*J37</f>
        <v>0</v>
      </c>
      <c r="S37" s="62">
        <f>D37*K37</f>
        <v>0</v>
      </c>
      <c r="T37" s="63">
        <f>D37*L37</f>
        <v>0</v>
      </c>
      <c r="U37" s="65">
        <f>SUM(M37:O37)</f>
        <v>0</v>
      </c>
      <c r="V37" s="65">
        <f>P37</f>
        <v>0</v>
      </c>
      <c r="W37" s="65">
        <f>SUM(Q37:T37)</f>
        <v>0</v>
      </c>
      <c r="X37" s="66">
        <f>SUM(U37:W37)*(1+$W$1)</f>
        <v>0</v>
      </c>
    </row>
    <row r="38" spans="1:24" ht="12.75" customHeight="1">
      <c r="A38" s="48" t="s">
        <v>79</v>
      </c>
      <c r="B38" s="49" t="s">
        <v>80</v>
      </c>
      <c r="C38" s="50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3"/>
      <c r="V38" s="53"/>
      <c r="W38" s="53"/>
      <c r="X38" s="54">
        <f>SUM(X39:X47)</f>
        <v>0</v>
      </c>
    </row>
    <row r="39" spans="1:24" s="2" customFormat="1" ht="12.75" customHeight="1">
      <c r="A39" s="55" t="s">
        <v>81</v>
      </c>
      <c r="B39" s="56" t="s">
        <v>82</v>
      </c>
      <c r="C39" s="57"/>
      <c r="D39" s="58"/>
      <c r="E39" s="75"/>
      <c r="F39" s="60"/>
      <c r="G39" s="60"/>
      <c r="H39" s="60"/>
      <c r="I39" s="61"/>
      <c r="J39" s="60"/>
      <c r="K39" s="62"/>
      <c r="L39" s="63"/>
      <c r="M39" s="64"/>
      <c r="N39" s="60"/>
      <c r="O39" s="60"/>
      <c r="P39" s="60"/>
      <c r="Q39" s="60"/>
      <c r="R39" s="60"/>
      <c r="S39" s="62"/>
      <c r="T39" s="63"/>
      <c r="U39" s="65"/>
      <c r="V39" s="65"/>
      <c r="W39" s="65"/>
      <c r="X39" s="66"/>
    </row>
    <row r="40" spans="1:24" s="2" customFormat="1" ht="12.75" customHeight="1">
      <c r="A40" s="55"/>
      <c r="B40" s="56" t="s">
        <v>83</v>
      </c>
      <c r="C40" s="57" t="s">
        <v>71</v>
      </c>
      <c r="D40" s="58">
        <v>40</v>
      </c>
      <c r="E40" s="59">
        <v>0</v>
      </c>
      <c r="F40" s="60">
        <f>E40*$G$1</f>
        <v>0</v>
      </c>
      <c r="G40" s="60">
        <f>(E40+F40)*$G$2</f>
        <v>0</v>
      </c>
      <c r="H40" s="60">
        <v>0</v>
      </c>
      <c r="I40" s="61">
        <v>0</v>
      </c>
      <c r="J40" s="60">
        <f>I40*$G$3</f>
        <v>0</v>
      </c>
      <c r="K40" s="62">
        <f>(I40)*$G$4+H40*$G$4*$G$6</f>
        <v>0</v>
      </c>
      <c r="L40" s="63">
        <f>(I40)*$G$5+H40*$G$5*$G$6</f>
        <v>0</v>
      </c>
      <c r="M40" s="64">
        <f>D40*E40</f>
        <v>0</v>
      </c>
      <c r="N40" s="60">
        <f>D40*F40</f>
        <v>0</v>
      </c>
      <c r="O40" s="60">
        <f>D40*G40</f>
        <v>0</v>
      </c>
      <c r="P40" s="60">
        <f>D40*H40</f>
        <v>0</v>
      </c>
      <c r="Q40" s="60">
        <f>D40*I40</f>
        <v>0</v>
      </c>
      <c r="R40" s="60">
        <f>D40*J40</f>
        <v>0</v>
      </c>
      <c r="S40" s="62">
        <f>D40*K40</f>
        <v>0</v>
      </c>
      <c r="T40" s="63">
        <f>D40*L40</f>
        <v>0</v>
      </c>
      <c r="U40" s="65">
        <f>SUM(M40:O40)</f>
        <v>0</v>
      </c>
      <c r="V40" s="65">
        <f>P40</f>
        <v>0</v>
      </c>
      <c r="W40" s="65">
        <f>SUM(Q40:T40)</f>
        <v>0</v>
      </c>
      <c r="X40" s="66">
        <f>SUM(U40:W40)*(1+$W$1)</f>
        <v>0</v>
      </c>
    </row>
    <row r="41" spans="1:24" s="2" customFormat="1" ht="12.75" customHeight="1">
      <c r="A41" s="55"/>
      <c r="B41" s="56" t="s">
        <v>84</v>
      </c>
      <c r="C41" s="57" t="s">
        <v>78</v>
      </c>
      <c r="D41" s="58">
        <v>6</v>
      </c>
      <c r="E41" s="59">
        <v>0</v>
      </c>
      <c r="F41" s="60">
        <f>E41*$G$1</f>
        <v>0</v>
      </c>
      <c r="G41" s="60">
        <f>(E41+F41)*$G$2</f>
        <v>0</v>
      </c>
      <c r="H41" s="60">
        <v>0</v>
      </c>
      <c r="I41" s="61">
        <v>0</v>
      </c>
      <c r="J41" s="60">
        <f>I41*$G$3</f>
        <v>0</v>
      </c>
      <c r="K41" s="62">
        <f>(I41)*$G$4+H41*$G$4*$G$6</f>
        <v>0</v>
      </c>
      <c r="L41" s="63">
        <f>(I41)*$G$5+H41*$G$5*$G$6</f>
        <v>0</v>
      </c>
      <c r="M41" s="64">
        <f>D41*E41</f>
        <v>0</v>
      </c>
      <c r="N41" s="60">
        <f>D41*F41</f>
        <v>0</v>
      </c>
      <c r="O41" s="60">
        <f>D41*G41</f>
        <v>0</v>
      </c>
      <c r="P41" s="60">
        <f>D41*H41</f>
        <v>0</v>
      </c>
      <c r="Q41" s="60">
        <f>D41*I41</f>
        <v>0</v>
      </c>
      <c r="R41" s="60">
        <f>D41*J41</f>
        <v>0</v>
      </c>
      <c r="S41" s="62">
        <f>D41*K41</f>
        <v>0</v>
      </c>
      <c r="T41" s="63">
        <f>D41*L41</f>
        <v>0</v>
      </c>
      <c r="U41" s="65">
        <f>SUM(M41:O41)</f>
        <v>0</v>
      </c>
      <c r="V41" s="65">
        <f>P41</f>
        <v>0</v>
      </c>
      <c r="W41" s="65">
        <f>SUM(Q41:T41)</f>
        <v>0</v>
      </c>
      <c r="X41" s="66">
        <f>SUM(U41:W41)*(1+$W$1)</f>
        <v>0</v>
      </c>
    </row>
    <row r="42" spans="1:24" s="2" customFormat="1" ht="12.75" customHeight="1">
      <c r="A42" s="55" t="s">
        <v>85</v>
      </c>
      <c r="B42" s="56" t="s">
        <v>86</v>
      </c>
      <c r="C42" s="57"/>
      <c r="D42" s="58"/>
      <c r="E42" s="59"/>
      <c r="F42" s="60"/>
      <c r="G42" s="60"/>
      <c r="H42" s="60"/>
      <c r="I42" s="61"/>
      <c r="J42" s="60"/>
      <c r="K42" s="62"/>
      <c r="L42" s="63"/>
      <c r="M42" s="64"/>
      <c r="N42" s="60"/>
      <c r="O42" s="60"/>
      <c r="P42" s="60"/>
      <c r="Q42" s="60"/>
      <c r="R42" s="60"/>
      <c r="S42" s="62"/>
      <c r="T42" s="63"/>
      <c r="U42" s="65"/>
      <c r="V42" s="65"/>
      <c r="W42" s="65"/>
      <c r="X42" s="66"/>
    </row>
    <row r="43" spans="1:24" s="2" customFormat="1" ht="12.75" customHeight="1">
      <c r="A43" s="55"/>
      <c r="B43" s="56" t="s">
        <v>87</v>
      </c>
      <c r="C43" s="57" t="s">
        <v>88</v>
      </c>
      <c r="D43" s="58">
        <v>32</v>
      </c>
      <c r="E43" s="59">
        <v>0</v>
      </c>
      <c r="F43" s="60">
        <f>E43*$G$1</f>
        <v>0</v>
      </c>
      <c r="G43" s="60">
        <f>(E43+F43)*$G$2</f>
        <v>0</v>
      </c>
      <c r="H43" s="60">
        <v>0</v>
      </c>
      <c r="I43" s="61">
        <v>0</v>
      </c>
      <c r="J43" s="60">
        <f>I43*$G$3</f>
        <v>0</v>
      </c>
      <c r="K43" s="62">
        <f>(I43)*$G$4+H43*$G$4*$G$6</f>
        <v>0</v>
      </c>
      <c r="L43" s="63">
        <f>(I43)*$G$5+H43*$G$5*$G$6</f>
        <v>0</v>
      </c>
      <c r="M43" s="64">
        <f>D43*E43</f>
        <v>0</v>
      </c>
      <c r="N43" s="60">
        <f>D43*F43</f>
        <v>0</v>
      </c>
      <c r="O43" s="60">
        <f>D43*G43</f>
        <v>0</v>
      </c>
      <c r="P43" s="60">
        <f>D43*H43</f>
        <v>0</v>
      </c>
      <c r="Q43" s="60">
        <f>D43*I43</f>
        <v>0</v>
      </c>
      <c r="R43" s="60">
        <f>D43*J43</f>
        <v>0</v>
      </c>
      <c r="S43" s="62">
        <f>D43*K43</f>
        <v>0</v>
      </c>
      <c r="T43" s="63">
        <f>D43*L43</f>
        <v>0</v>
      </c>
      <c r="U43" s="65">
        <f>SUM(M43:O43)</f>
        <v>0</v>
      </c>
      <c r="V43" s="65">
        <f>P43</f>
        <v>0</v>
      </c>
      <c r="W43" s="65">
        <f>SUM(Q43:T43)</f>
        <v>0</v>
      </c>
      <c r="X43" s="66">
        <f>SUM(U43:W43)*(1+$W$1)</f>
        <v>0</v>
      </c>
    </row>
    <row r="44" spans="1:24" s="2" customFormat="1" ht="12.75" customHeight="1">
      <c r="A44" s="55"/>
      <c r="B44" s="56" t="s">
        <v>89</v>
      </c>
      <c r="C44" s="57" t="s">
        <v>71</v>
      </c>
      <c r="D44" s="58">
        <v>24</v>
      </c>
      <c r="E44" s="59">
        <v>0</v>
      </c>
      <c r="F44" s="60">
        <f>E44*$G$1</f>
        <v>0</v>
      </c>
      <c r="G44" s="60">
        <f>(E44+F44)*$G$2</f>
        <v>0</v>
      </c>
      <c r="H44" s="60">
        <v>0</v>
      </c>
      <c r="I44" s="61">
        <v>0</v>
      </c>
      <c r="J44" s="60">
        <f>I44*$G$3</f>
        <v>0</v>
      </c>
      <c r="K44" s="62">
        <f>(I44)*$G$4+H44*$G$4*$G$6</f>
        <v>0</v>
      </c>
      <c r="L44" s="63">
        <f>(I44)*$G$5+H44*$G$5*$G$6</f>
        <v>0</v>
      </c>
      <c r="M44" s="64">
        <f>D44*E44</f>
        <v>0</v>
      </c>
      <c r="N44" s="60">
        <f>D44*F44</f>
        <v>0</v>
      </c>
      <c r="O44" s="60">
        <f>D44*G44</f>
        <v>0</v>
      </c>
      <c r="P44" s="60">
        <f>D44*H44</f>
        <v>0</v>
      </c>
      <c r="Q44" s="60">
        <f>D44*I44</f>
        <v>0</v>
      </c>
      <c r="R44" s="60">
        <f>D44*J44</f>
        <v>0</v>
      </c>
      <c r="S44" s="62">
        <f>D44*K44</f>
        <v>0</v>
      </c>
      <c r="T44" s="63">
        <f>D44*L44</f>
        <v>0</v>
      </c>
      <c r="U44" s="65">
        <f>SUM(M44:O44)</f>
        <v>0</v>
      </c>
      <c r="V44" s="65">
        <f>P44</f>
        <v>0</v>
      </c>
      <c r="W44" s="65">
        <f>SUM(Q44:T44)</f>
        <v>0</v>
      </c>
      <c r="X44" s="66">
        <f>SUM(U44:W44)*(1+$W$1)</f>
        <v>0</v>
      </c>
    </row>
    <row r="45" spans="1:24" s="2" customFormat="1" ht="12.75" customHeight="1">
      <c r="A45" s="55"/>
      <c r="B45" s="56" t="s">
        <v>90</v>
      </c>
      <c r="C45" s="57" t="s">
        <v>71</v>
      </c>
      <c r="D45" s="58">
        <v>76</v>
      </c>
      <c r="E45" s="59">
        <v>0</v>
      </c>
      <c r="F45" s="60">
        <f>E45*$G$1</f>
        <v>0</v>
      </c>
      <c r="G45" s="60">
        <f>(E45+F45)*$G$2</f>
        <v>0</v>
      </c>
      <c r="H45" s="60">
        <v>0</v>
      </c>
      <c r="I45" s="61">
        <v>0</v>
      </c>
      <c r="J45" s="60">
        <f>I45*$G$3</f>
        <v>0</v>
      </c>
      <c r="K45" s="62">
        <f>(I45)*$G$4+H45*$G$4*$G$6</f>
        <v>0</v>
      </c>
      <c r="L45" s="63">
        <f>(I45)*$G$5+H45*$G$5*$G$6</f>
        <v>0</v>
      </c>
      <c r="M45" s="64">
        <f>D45*E45</f>
        <v>0</v>
      </c>
      <c r="N45" s="60">
        <f>D45*F45</f>
        <v>0</v>
      </c>
      <c r="O45" s="60">
        <f>D45*G45</f>
        <v>0</v>
      </c>
      <c r="P45" s="60">
        <f>D45*H45</f>
        <v>0</v>
      </c>
      <c r="Q45" s="60">
        <f>D45*I45</f>
        <v>0</v>
      </c>
      <c r="R45" s="60">
        <f>D45*J45</f>
        <v>0</v>
      </c>
      <c r="S45" s="62">
        <f>D45*K45</f>
        <v>0</v>
      </c>
      <c r="T45" s="63">
        <f>D45*L45</f>
        <v>0</v>
      </c>
      <c r="U45" s="65">
        <f>SUM(M45:O45)</f>
        <v>0</v>
      </c>
      <c r="V45" s="65">
        <f>P45</f>
        <v>0</v>
      </c>
      <c r="W45" s="65">
        <f>SUM(Q45:T45)</f>
        <v>0</v>
      </c>
      <c r="X45" s="66">
        <f>SUM(U45:W45)*(1+$W$1)</f>
        <v>0</v>
      </c>
    </row>
    <row r="46" spans="1:24" s="2" customFormat="1" ht="12.75" customHeight="1">
      <c r="A46" s="55" t="s">
        <v>91</v>
      </c>
      <c r="B46" s="56" t="s">
        <v>92</v>
      </c>
      <c r="C46" s="57"/>
      <c r="D46" s="58"/>
      <c r="E46" s="59"/>
      <c r="F46" s="60"/>
      <c r="G46" s="60"/>
      <c r="H46" s="60"/>
      <c r="I46" s="61"/>
      <c r="J46" s="60"/>
      <c r="K46" s="62"/>
      <c r="L46" s="63"/>
      <c r="M46" s="64"/>
      <c r="N46" s="60"/>
      <c r="O46" s="60"/>
      <c r="P46" s="60"/>
      <c r="Q46" s="60"/>
      <c r="R46" s="60"/>
      <c r="S46" s="62"/>
      <c r="T46" s="63"/>
      <c r="U46" s="65"/>
      <c r="V46" s="65"/>
      <c r="W46" s="65"/>
      <c r="X46" s="66"/>
    </row>
    <row r="47" spans="1:24" s="2" customFormat="1" ht="12.75" customHeight="1">
      <c r="A47" s="55"/>
      <c r="B47" s="56" t="s">
        <v>93</v>
      </c>
      <c r="C47" s="57" t="s">
        <v>71</v>
      </c>
      <c r="D47" s="58">
        <v>20</v>
      </c>
      <c r="E47" s="59">
        <v>0</v>
      </c>
      <c r="F47" s="60">
        <f>E47*$G$1</f>
        <v>0</v>
      </c>
      <c r="G47" s="60">
        <f>(E47+F47)*$G$2</f>
        <v>0</v>
      </c>
      <c r="H47" s="60">
        <v>0</v>
      </c>
      <c r="I47" s="61">
        <v>0</v>
      </c>
      <c r="J47" s="60">
        <f>I47*$G$3</f>
        <v>0</v>
      </c>
      <c r="K47" s="62">
        <f>(I47)*$G$4+H47*$G$4*$G$6</f>
        <v>0</v>
      </c>
      <c r="L47" s="63">
        <f>(I47)*$G$5+H47*$G$5*$G$6</f>
        <v>0</v>
      </c>
      <c r="M47" s="64">
        <f>D47*E47</f>
        <v>0</v>
      </c>
      <c r="N47" s="60">
        <f>D47*F47</f>
        <v>0</v>
      </c>
      <c r="O47" s="60">
        <f>D47*G47</f>
        <v>0</v>
      </c>
      <c r="P47" s="60">
        <f>D47*H47</f>
        <v>0</v>
      </c>
      <c r="Q47" s="60">
        <f>D47*I47</f>
        <v>0</v>
      </c>
      <c r="R47" s="60">
        <f>D47*J47</f>
        <v>0</v>
      </c>
      <c r="S47" s="62">
        <f>D47*K47</f>
        <v>0</v>
      </c>
      <c r="T47" s="63">
        <f>D47*L47</f>
        <v>0</v>
      </c>
      <c r="U47" s="65">
        <f>SUM(M47:O47)</f>
        <v>0</v>
      </c>
      <c r="V47" s="65">
        <f>P47</f>
        <v>0</v>
      </c>
      <c r="W47" s="65">
        <f>SUM(Q47:T47)</f>
        <v>0</v>
      </c>
      <c r="X47" s="66">
        <f>SUM(U47:W47)*(1+$W$1)</f>
        <v>0</v>
      </c>
    </row>
    <row r="48" spans="1:24" ht="12.75" customHeight="1">
      <c r="A48" s="48" t="s">
        <v>94</v>
      </c>
      <c r="B48" s="49" t="s">
        <v>95</v>
      </c>
      <c r="C48" s="50"/>
      <c r="D48" s="51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3"/>
      <c r="V48" s="53"/>
      <c r="W48" s="53"/>
      <c r="X48" s="54">
        <f>SUM(X50:X64)</f>
        <v>0</v>
      </c>
    </row>
    <row r="49" spans="1:24" s="2" customFormat="1" ht="12.75" customHeight="1">
      <c r="A49" s="55" t="s">
        <v>96</v>
      </c>
      <c r="B49" s="56" t="s">
        <v>97</v>
      </c>
      <c r="C49" s="57"/>
      <c r="D49" s="58"/>
      <c r="E49" s="75"/>
      <c r="F49" s="60"/>
      <c r="G49" s="60"/>
      <c r="H49" s="60"/>
      <c r="I49" s="61"/>
      <c r="J49" s="60"/>
      <c r="K49" s="62"/>
      <c r="L49" s="63"/>
      <c r="M49" s="64"/>
      <c r="N49" s="60"/>
      <c r="O49" s="60"/>
      <c r="P49" s="60"/>
      <c r="Q49" s="60"/>
      <c r="R49" s="60"/>
      <c r="S49" s="62"/>
      <c r="T49" s="63"/>
      <c r="U49" s="65"/>
      <c r="V49" s="65"/>
      <c r="W49" s="65"/>
      <c r="X49" s="66"/>
    </row>
    <row r="50" spans="1:24" s="2" customFormat="1" ht="12.75" customHeight="1">
      <c r="A50" s="55"/>
      <c r="B50" s="56" t="s">
        <v>98</v>
      </c>
      <c r="C50" s="57" t="s">
        <v>78</v>
      </c>
      <c r="D50" s="58">
        <v>2</v>
      </c>
      <c r="E50" s="59">
        <v>0</v>
      </c>
      <c r="F50" s="60">
        <f t="shared" ref="F50:F59" si="0">E50*$G$1</f>
        <v>0</v>
      </c>
      <c r="G50" s="60">
        <f t="shared" ref="G50:G59" si="1">(E50+F50)*$G$2</f>
        <v>0</v>
      </c>
      <c r="H50" s="60">
        <v>0</v>
      </c>
      <c r="I50" s="61">
        <v>0</v>
      </c>
      <c r="J50" s="60">
        <f t="shared" ref="J50:J59" si="2">I50*$G$3</f>
        <v>0</v>
      </c>
      <c r="K50" s="62">
        <f t="shared" ref="K50:K59" si="3">(I50)*$G$4+H50*$G$4*$G$6</f>
        <v>0</v>
      </c>
      <c r="L50" s="63">
        <f t="shared" ref="L50:L59" si="4">(I50)*$G$5+H50*$G$5*$G$6</f>
        <v>0</v>
      </c>
      <c r="M50" s="64">
        <f t="shared" ref="M50:M59" si="5">D50*E50</f>
        <v>0</v>
      </c>
      <c r="N50" s="60">
        <f t="shared" ref="N50:N59" si="6">D50*F50</f>
        <v>0</v>
      </c>
      <c r="O50" s="60">
        <f t="shared" ref="O50:O59" si="7">D50*G50</f>
        <v>0</v>
      </c>
      <c r="P50" s="60">
        <f t="shared" ref="P50:P59" si="8">D50*H50</f>
        <v>0</v>
      </c>
      <c r="Q50" s="60">
        <f t="shared" ref="Q50:Q59" si="9">D50*I50</f>
        <v>0</v>
      </c>
      <c r="R50" s="60">
        <f t="shared" ref="R50:R59" si="10">D50*J50</f>
        <v>0</v>
      </c>
      <c r="S50" s="62">
        <f t="shared" ref="S50:S59" si="11">D50*K50</f>
        <v>0</v>
      </c>
      <c r="T50" s="63">
        <f t="shared" ref="T50:T59" si="12">D50*L50</f>
        <v>0</v>
      </c>
      <c r="U50" s="65">
        <f t="shared" ref="U50:U59" si="13">SUM(M50:O50)</f>
        <v>0</v>
      </c>
      <c r="V50" s="65">
        <f t="shared" ref="V50:V59" si="14">P50</f>
        <v>0</v>
      </c>
      <c r="W50" s="65">
        <f t="shared" ref="W50:W59" si="15">SUM(Q50:T50)</f>
        <v>0</v>
      </c>
      <c r="X50" s="66">
        <f t="shared" ref="X50:X59" si="16">SUM(U50:W50)*(1+$W$1)</f>
        <v>0</v>
      </c>
    </row>
    <row r="51" spans="1:24" s="2" customFormat="1" ht="12.75" customHeight="1">
      <c r="A51" s="55"/>
      <c r="B51" s="56" t="s">
        <v>99</v>
      </c>
      <c r="C51" s="57" t="s">
        <v>78</v>
      </c>
      <c r="D51" s="58">
        <v>16</v>
      </c>
      <c r="E51" s="59">
        <v>0</v>
      </c>
      <c r="F51" s="60">
        <f t="shared" si="0"/>
        <v>0</v>
      </c>
      <c r="G51" s="60">
        <f t="shared" si="1"/>
        <v>0</v>
      </c>
      <c r="H51" s="60">
        <v>0</v>
      </c>
      <c r="I51" s="61">
        <v>0</v>
      </c>
      <c r="J51" s="60">
        <f t="shared" si="2"/>
        <v>0</v>
      </c>
      <c r="K51" s="62">
        <f t="shared" si="3"/>
        <v>0</v>
      </c>
      <c r="L51" s="63">
        <f t="shared" si="4"/>
        <v>0</v>
      </c>
      <c r="M51" s="64">
        <f t="shared" si="5"/>
        <v>0</v>
      </c>
      <c r="N51" s="60">
        <f t="shared" si="6"/>
        <v>0</v>
      </c>
      <c r="O51" s="60">
        <f t="shared" si="7"/>
        <v>0</v>
      </c>
      <c r="P51" s="60">
        <f t="shared" si="8"/>
        <v>0</v>
      </c>
      <c r="Q51" s="60">
        <f t="shared" si="9"/>
        <v>0</v>
      </c>
      <c r="R51" s="60">
        <f t="shared" si="10"/>
        <v>0</v>
      </c>
      <c r="S51" s="62">
        <f t="shared" si="11"/>
        <v>0</v>
      </c>
      <c r="T51" s="63">
        <f t="shared" si="12"/>
        <v>0</v>
      </c>
      <c r="U51" s="65">
        <f t="shared" si="13"/>
        <v>0</v>
      </c>
      <c r="V51" s="65">
        <f t="shared" si="14"/>
        <v>0</v>
      </c>
      <c r="W51" s="65">
        <f t="shared" si="15"/>
        <v>0</v>
      </c>
      <c r="X51" s="66">
        <f t="shared" si="16"/>
        <v>0</v>
      </c>
    </row>
    <row r="52" spans="1:24" s="2" customFormat="1" ht="12.75" customHeight="1">
      <c r="A52" s="55"/>
      <c r="B52" s="56" t="s">
        <v>100</v>
      </c>
      <c r="C52" s="57" t="s">
        <v>71</v>
      </c>
      <c r="D52" s="58">
        <v>0.7</v>
      </c>
      <c r="E52" s="59">
        <v>0</v>
      </c>
      <c r="F52" s="60">
        <f t="shared" si="0"/>
        <v>0</v>
      </c>
      <c r="G52" s="60">
        <f t="shared" si="1"/>
        <v>0</v>
      </c>
      <c r="H52" s="60">
        <v>0</v>
      </c>
      <c r="I52" s="61">
        <v>0</v>
      </c>
      <c r="J52" s="60">
        <f t="shared" si="2"/>
        <v>0</v>
      </c>
      <c r="K52" s="62">
        <f t="shared" si="3"/>
        <v>0</v>
      </c>
      <c r="L52" s="63">
        <f t="shared" si="4"/>
        <v>0</v>
      </c>
      <c r="M52" s="64">
        <f t="shared" si="5"/>
        <v>0</v>
      </c>
      <c r="N52" s="60">
        <f t="shared" si="6"/>
        <v>0</v>
      </c>
      <c r="O52" s="60">
        <f t="shared" si="7"/>
        <v>0</v>
      </c>
      <c r="P52" s="60">
        <f t="shared" si="8"/>
        <v>0</v>
      </c>
      <c r="Q52" s="60">
        <f t="shared" si="9"/>
        <v>0</v>
      </c>
      <c r="R52" s="60">
        <f t="shared" si="10"/>
        <v>0</v>
      </c>
      <c r="S52" s="62">
        <f t="shared" si="11"/>
        <v>0</v>
      </c>
      <c r="T52" s="63">
        <f t="shared" si="12"/>
        <v>0</v>
      </c>
      <c r="U52" s="65">
        <f t="shared" si="13"/>
        <v>0</v>
      </c>
      <c r="V52" s="65">
        <f t="shared" si="14"/>
        <v>0</v>
      </c>
      <c r="W52" s="65">
        <f t="shared" si="15"/>
        <v>0</v>
      </c>
      <c r="X52" s="66">
        <f t="shared" si="16"/>
        <v>0</v>
      </c>
    </row>
    <row r="53" spans="1:24" s="2" customFormat="1" ht="12.75" customHeight="1">
      <c r="A53" s="55"/>
      <c r="B53" s="56" t="s">
        <v>101</v>
      </c>
      <c r="C53" s="57" t="s">
        <v>71</v>
      </c>
      <c r="D53" s="58">
        <v>2.4</v>
      </c>
      <c r="E53" s="59">
        <v>0</v>
      </c>
      <c r="F53" s="60">
        <f t="shared" si="0"/>
        <v>0</v>
      </c>
      <c r="G53" s="60">
        <f t="shared" si="1"/>
        <v>0</v>
      </c>
      <c r="H53" s="60">
        <v>0</v>
      </c>
      <c r="I53" s="61">
        <v>0</v>
      </c>
      <c r="J53" s="60">
        <f t="shared" si="2"/>
        <v>0</v>
      </c>
      <c r="K53" s="62">
        <f t="shared" si="3"/>
        <v>0</v>
      </c>
      <c r="L53" s="63">
        <f t="shared" si="4"/>
        <v>0</v>
      </c>
      <c r="M53" s="64">
        <f t="shared" si="5"/>
        <v>0</v>
      </c>
      <c r="N53" s="60">
        <f t="shared" si="6"/>
        <v>0</v>
      </c>
      <c r="O53" s="60">
        <f t="shared" si="7"/>
        <v>0</v>
      </c>
      <c r="P53" s="60">
        <f t="shared" si="8"/>
        <v>0</v>
      </c>
      <c r="Q53" s="60">
        <f t="shared" si="9"/>
        <v>0</v>
      </c>
      <c r="R53" s="60">
        <f t="shared" si="10"/>
        <v>0</v>
      </c>
      <c r="S53" s="62">
        <f t="shared" si="11"/>
        <v>0</v>
      </c>
      <c r="T53" s="63">
        <f t="shared" si="12"/>
        <v>0</v>
      </c>
      <c r="U53" s="65">
        <f t="shared" si="13"/>
        <v>0</v>
      </c>
      <c r="V53" s="65">
        <f t="shared" si="14"/>
        <v>0</v>
      </c>
      <c r="W53" s="65">
        <f t="shared" si="15"/>
        <v>0</v>
      </c>
      <c r="X53" s="66">
        <f t="shared" si="16"/>
        <v>0</v>
      </c>
    </row>
    <row r="54" spans="1:24" s="2" customFormat="1" ht="12.75" customHeight="1">
      <c r="A54" s="55"/>
      <c r="B54" s="56" t="s">
        <v>102</v>
      </c>
      <c r="C54" s="57" t="s">
        <v>71</v>
      </c>
      <c r="D54" s="58">
        <v>0.60000000000000009</v>
      </c>
      <c r="E54" s="59">
        <v>0</v>
      </c>
      <c r="F54" s="60">
        <f t="shared" si="0"/>
        <v>0</v>
      </c>
      <c r="G54" s="60">
        <f t="shared" si="1"/>
        <v>0</v>
      </c>
      <c r="H54" s="60">
        <v>0</v>
      </c>
      <c r="I54" s="61">
        <v>0</v>
      </c>
      <c r="J54" s="60">
        <f t="shared" si="2"/>
        <v>0</v>
      </c>
      <c r="K54" s="62">
        <f t="shared" si="3"/>
        <v>0</v>
      </c>
      <c r="L54" s="63">
        <f t="shared" si="4"/>
        <v>0</v>
      </c>
      <c r="M54" s="64">
        <f t="shared" si="5"/>
        <v>0</v>
      </c>
      <c r="N54" s="60">
        <f t="shared" si="6"/>
        <v>0</v>
      </c>
      <c r="O54" s="60">
        <f t="shared" si="7"/>
        <v>0</v>
      </c>
      <c r="P54" s="60">
        <f t="shared" si="8"/>
        <v>0</v>
      </c>
      <c r="Q54" s="60">
        <f t="shared" si="9"/>
        <v>0</v>
      </c>
      <c r="R54" s="60">
        <f t="shared" si="10"/>
        <v>0</v>
      </c>
      <c r="S54" s="62">
        <f t="shared" si="11"/>
        <v>0</v>
      </c>
      <c r="T54" s="63">
        <f t="shared" si="12"/>
        <v>0</v>
      </c>
      <c r="U54" s="65">
        <f t="shared" si="13"/>
        <v>0</v>
      </c>
      <c r="V54" s="65">
        <f t="shared" si="14"/>
        <v>0</v>
      </c>
      <c r="W54" s="65">
        <f t="shared" si="15"/>
        <v>0</v>
      </c>
      <c r="X54" s="66">
        <f t="shared" si="16"/>
        <v>0</v>
      </c>
    </row>
    <row r="55" spans="1:24" s="2" customFormat="1" ht="12.75" customHeight="1">
      <c r="A55" s="55"/>
      <c r="B55" s="56" t="s">
        <v>103</v>
      </c>
      <c r="C55" s="57" t="s">
        <v>78</v>
      </c>
      <c r="D55" s="58">
        <v>2</v>
      </c>
      <c r="E55" s="59">
        <v>0</v>
      </c>
      <c r="F55" s="60">
        <f t="shared" si="0"/>
        <v>0</v>
      </c>
      <c r="G55" s="60">
        <f t="shared" si="1"/>
        <v>0</v>
      </c>
      <c r="H55" s="60">
        <v>0</v>
      </c>
      <c r="I55" s="61">
        <v>0</v>
      </c>
      <c r="J55" s="60">
        <f t="shared" si="2"/>
        <v>0</v>
      </c>
      <c r="K55" s="62">
        <f t="shared" si="3"/>
        <v>0</v>
      </c>
      <c r="L55" s="63">
        <f t="shared" si="4"/>
        <v>0</v>
      </c>
      <c r="M55" s="64">
        <f t="shared" si="5"/>
        <v>0</v>
      </c>
      <c r="N55" s="60">
        <f t="shared" si="6"/>
        <v>0</v>
      </c>
      <c r="O55" s="60">
        <f t="shared" si="7"/>
        <v>0</v>
      </c>
      <c r="P55" s="60">
        <f t="shared" si="8"/>
        <v>0</v>
      </c>
      <c r="Q55" s="60">
        <f t="shared" si="9"/>
        <v>0</v>
      </c>
      <c r="R55" s="60">
        <f t="shared" si="10"/>
        <v>0</v>
      </c>
      <c r="S55" s="62">
        <f t="shared" si="11"/>
        <v>0</v>
      </c>
      <c r="T55" s="63">
        <f t="shared" si="12"/>
        <v>0</v>
      </c>
      <c r="U55" s="65">
        <f t="shared" si="13"/>
        <v>0</v>
      </c>
      <c r="V55" s="65">
        <f t="shared" si="14"/>
        <v>0</v>
      </c>
      <c r="W55" s="65">
        <f t="shared" si="15"/>
        <v>0</v>
      </c>
      <c r="X55" s="66">
        <f t="shared" si="16"/>
        <v>0</v>
      </c>
    </row>
    <row r="56" spans="1:24" s="2" customFormat="1" ht="12.75" customHeight="1">
      <c r="A56" s="55"/>
      <c r="B56" s="56" t="s">
        <v>104</v>
      </c>
      <c r="C56" s="57" t="s">
        <v>78</v>
      </c>
      <c r="D56" s="58">
        <v>2</v>
      </c>
      <c r="E56" s="59">
        <v>0</v>
      </c>
      <c r="F56" s="60">
        <f t="shared" si="0"/>
        <v>0</v>
      </c>
      <c r="G56" s="60">
        <f t="shared" si="1"/>
        <v>0</v>
      </c>
      <c r="H56" s="60">
        <v>0</v>
      </c>
      <c r="I56" s="61">
        <v>0</v>
      </c>
      <c r="J56" s="60">
        <f t="shared" si="2"/>
        <v>0</v>
      </c>
      <c r="K56" s="62">
        <f t="shared" si="3"/>
        <v>0</v>
      </c>
      <c r="L56" s="63">
        <f t="shared" si="4"/>
        <v>0</v>
      </c>
      <c r="M56" s="64">
        <f t="shared" si="5"/>
        <v>0</v>
      </c>
      <c r="N56" s="60">
        <f t="shared" si="6"/>
        <v>0</v>
      </c>
      <c r="O56" s="60">
        <f t="shared" si="7"/>
        <v>0</v>
      </c>
      <c r="P56" s="60">
        <f t="shared" si="8"/>
        <v>0</v>
      </c>
      <c r="Q56" s="60">
        <f t="shared" si="9"/>
        <v>0</v>
      </c>
      <c r="R56" s="60">
        <f t="shared" si="10"/>
        <v>0</v>
      </c>
      <c r="S56" s="62">
        <f t="shared" si="11"/>
        <v>0</v>
      </c>
      <c r="T56" s="63">
        <f t="shared" si="12"/>
        <v>0</v>
      </c>
      <c r="U56" s="65">
        <f t="shared" si="13"/>
        <v>0</v>
      </c>
      <c r="V56" s="65">
        <f t="shared" si="14"/>
        <v>0</v>
      </c>
      <c r="W56" s="65">
        <f t="shared" si="15"/>
        <v>0</v>
      </c>
      <c r="X56" s="66">
        <f t="shared" si="16"/>
        <v>0</v>
      </c>
    </row>
    <row r="57" spans="1:24" s="2" customFormat="1" ht="12.75" customHeight="1">
      <c r="A57" s="55"/>
      <c r="B57" s="56" t="s">
        <v>105</v>
      </c>
      <c r="C57" s="57" t="s">
        <v>78</v>
      </c>
      <c r="D57" s="58">
        <v>1</v>
      </c>
      <c r="E57" s="59">
        <v>0</v>
      </c>
      <c r="F57" s="60">
        <f t="shared" si="0"/>
        <v>0</v>
      </c>
      <c r="G57" s="60">
        <f t="shared" si="1"/>
        <v>0</v>
      </c>
      <c r="H57" s="60">
        <v>0</v>
      </c>
      <c r="I57" s="61">
        <v>0</v>
      </c>
      <c r="J57" s="60">
        <f t="shared" si="2"/>
        <v>0</v>
      </c>
      <c r="K57" s="62">
        <f t="shared" si="3"/>
        <v>0</v>
      </c>
      <c r="L57" s="63">
        <f t="shared" si="4"/>
        <v>0</v>
      </c>
      <c r="M57" s="64">
        <f t="shared" si="5"/>
        <v>0</v>
      </c>
      <c r="N57" s="60">
        <f t="shared" si="6"/>
        <v>0</v>
      </c>
      <c r="O57" s="60">
        <f t="shared" si="7"/>
        <v>0</v>
      </c>
      <c r="P57" s="60">
        <f t="shared" si="8"/>
        <v>0</v>
      </c>
      <c r="Q57" s="60">
        <f t="shared" si="9"/>
        <v>0</v>
      </c>
      <c r="R57" s="60">
        <f t="shared" si="10"/>
        <v>0</v>
      </c>
      <c r="S57" s="62">
        <f t="shared" si="11"/>
        <v>0</v>
      </c>
      <c r="T57" s="63">
        <f t="shared" si="12"/>
        <v>0</v>
      </c>
      <c r="U57" s="65">
        <f t="shared" si="13"/>
        <v>0</v>
      </c>
      <c r="V57" s="65">
        <f t="shared" si="14"/>
        <v>0</v>
      </c>
      <c r="W57" s="65">
        <f t="shared" si="15"/>
        <v>0</v>
      </c>
      <c r="X57" s="66">
        <f t="shared" si="16"/>
        <v>0</v>
      </c>
    </row>
    <row r="58" spans="1:24" s="2" customFormat="1" ht="12.75" customHeight="1">
      <c r="A58" s="55"/>
      <c r="B58" s="56" t="s">
        <v>106</v>
      </c>
      <c r="C58" s="57" t="s">
        <v>78</v>
      </c>
      <c r="D58" s="58">
        <v>1</v>
      </c>
      <c r="E58" s="59">
        <v>0</v>
      </c>
      <c r="F58" s="60">
        <f t="shared" si="0"/>
        <v>0</v>
      </c>
      <c r="G58" s="60">
        <f t="shared" si="1"/>
        <v>0</v>
      </c>
      <c r="H58" s="60">
        <v>0</v>
      </c>
      <c r="I58" s="61">
        <v>0</v>
      </c>
      <c r="J58" s="60">
        <f t="shared" si="2"/>
        <v>0</v>
      </c>
      <c r="K58" s="62">
        <f t="shared" si="3"/>
        <v>0</v>
      </c>
      <c r="L58" s="63">
        <f t="shared" si="4"/>
        <v>0</v>
      </c>
      <c r="M58" s="64">
        <f t="shared" si="5"/>
        <v>0</v>
      </c>
      <c r="N58" s="60">
        <f t="shared" si="6"/>
        <v>0</v>
      </c>
      <c r="O58" s="60">
        <f t="shared" si="7"/>
        <v>0</v>
      </c>
      <c r="P58" s="60">
        <f t="shared" si="8"/>
        <v>0</v>
      </c>
      <c r="Q58" s="60">
        <f t="shared" si="9"/>
        <v>0</v>
      </c>
      <c r="R58" s="60">
        <f t="shared" si="10"/>
        <v>0</v>
      </c>
      <c r="S58" s="62">
        <f t="shared" si="11"/>
        <v>0</v>
      </c>
      <c r="T58" s="63">
        <f t="shared" si="12"/>
        <v>0</v>
      </c>
      <c r="U58" s="65">
        <f t="shared" si="13"/>
        <v>0</v>
      </c>
      <c r="V58" s="65">
        <f t="shared" si="14"/>
        <v>0</v>
      </c>
      <c r="W58" s="65">
        <f t="shared" si="15"/>
        <v>0</v>
      </c>
      <c r="X58" s="66">
        <f t="shared" si="16"/>
        <v>0</v>
      </c>
    </row>
    <row r="59" spans="1:24" s="2" customFormat="1" ht="12.75" customHeight="1">
      <c r="A59" s="55"/>
      <c r="B59" s="56" t="s">
        <v>107</v>
      </c>
      <c r="C59" s="57" t="s">
        <v>78</v>
      </c>
      <c r="D59" s="58">
        <v>2</v>
      </c>
      <c r="E59" s="59">
        <v>0</v>
      </c>
      <c r="F59" s="60">
        <f t="shared" si="0"/>
        <v>0</v>
      </c>
      <c r="G59" s="60">
        <f t="shared" si="1"/>
        <v>0</v>
      </c>
      <c r="H59" s="60">
        <v>0</v>
      </c>
      <c r="I59" s="61">
        <v>0</v>
      </c>
      <c r="J59" s="60">
        <f t="shared" si="2"/>
        <v>0</v>
      </c>
      <c r="K59" s="62">
        <f t="shared" si="3"/>
        <v>0</v>
      </c>
      <c r="L59" s="63">
        <f t="shared" si="4"/>
        <v>0</v>
      </c>
      <c r="M59" s="64">
        <f t="shared" si="5"/>
        <v>0</v>
      </c>
      <c r="N59" s="60">
        <f t="shared" si="6"/>
        <v>0</v>
      </c>
      <c r="O59" s="60">
        <f t="shared" si="7"/>
        <v>0</v>
      </c>
      <c r="P59" s="60">
        <f t="shared" si="8"/>
        <v>0</v>
      </c>
      <c r="Q59" s="60">
        <f t="shared" si="9"/>
        <v>0</v>
      </c>
      <c r="R59" s="60">
        <f t="shared" si="10"/>
        <v>0</v>
      </c>
      <c r="S59" s="62">
        <f t="shared" si="11"/>
        <v>0</v>
      </c>
      <c r="T59" s="63">
        <f t="shared" si="12"/>
        <v>0</v>
      </c>
      <c r="U59" s="65">
        <f t="shared" si="13"/>
        <v>0</v>
      </c>
      <c r="V59" s="65">
        <f t="shared" si="14"/>
        <v>0</v>
      </c>
      <c r="W59" s="65">
        <f t="shared" si="15"/>
        <v>0</v>
      </c>
      <c r="X59" s="66">
        <f t="shared" si="16"/>
        <v>0</v>
      </c>
    </row>
    <row r="60" spans="1:24" s="2" customFormat="1" ht="12.75" customHeight="1">
      <c r="A60" s="55" t="s">
        <v>108</v>
      </c>
      <c r="B60" s="56" t="s">
        <v>109</v>
      </c>
      <c r="C60" s="57"/>
      <c r="D60" s="58"/>
      <c r="E60" s="75"/>
      <c r="F60" s="60"/>
      <c r="G60" s="60"/>
      <c r="H60" s="60"/>
      <c r="I60" s="61"/>
      <c r="J60" s="60"/>
      <c r="K60" s="62"/>
      <c r="L60" s="63"/>
      <c r="M60" s="64"/>
      <c r="N60" s="60"/>
      <c r="O60" s="60"/>
      <c r="P60" s="60"/>
      <c r="Q60" s="60"/>
      <c r="R60" s="60"/>
      <c r="S60" s="62"/>
      <c r="T60" s="63"/>
      <c r="U60" s="65"/>
      <c r="V60" s="65"/>
      <c r="W60" s="65"/>
      <c r="X60" s="66"/>
    </row>
    <row r="61" spans="1:24" s="2" customFormat="1" ht="12.75" customHeight="1">
      <c r="A61" s="55"/>
      <c r="B61" s="56" t="s">
        <v>110</v>
      </c>
      <c r="C61" s="57" t="s">
        <v>71</v>
      </c>
      <c r="D61" s="58">
        <v>11.8</v>
      </c>
      <c r="E61" s="59">
        <v>0</v>
      </c>
      <c r="F61" s="60">
        <f>E61*$G$1</f>
        <v>0</v>
      </c>
      <c r="G61" s="60">
        <f>(E61+F61)*$G$2</f>
        <v>0</v>
      </c>
      <c r="H61" s="60">
        <v>0</v>
      </c>
      <c r="I61" s="61">
        <v>0</v>
      </c>
      <c r="J61" s="60">
        <f>I61*$G$3</f>
        <v>0</v>
      </c>
      <c r="K61" s="62">
        <f>(I61)*$G$4+H61*$G$4*$G$6</f>
        <v>0</v>
      </c>
      <c r="L61" s="63">
        <f>(I61)*$G$5+H61*$G$5*$G$6</f>
        <v>0</v>
      </c>
      <c r="M61" s="64">
        <f>D61*E61</f>
        <v>0</v>
      </c>
      <c r="N61" s="60">
        <f>D61*F61</f>
        <v>0</v>
      </c>
      <c r="O61" s="60">
        <f>D61*G61</f>
        <v>0</v>
      </c>
      <c r="P61" s="60">
        <f>D61*H61</f>
        <v>0</v>
      </c>
      <c r="Q61" s="60">
        <f>D61*I61</f>
        <v>0</v>
      </c>
      <c r="R61" s="60">
        <f>D61*J61</f>
        <v>0</v>
      </c>
      <c r="S61" s="62">
        <f>D61*K61</f>
        <v>0</v>
      </c>
      <c r="T61" s="63">
        <f>D61*L61</f>
        <v>0</v>
      </c>
      <c r="U61" s="65">
        <f>SUM(M61:O61)</f>
        <v>0</v>
      </c>
      <c r="V61" s="65">
        <f>P61</f>
        <v>0</v>
      </c>
      <c r="W61" s="65">
        <f>SUM(Q61:T61)</f>
        <v>0</v>
      </c>
      <c r="X61" s="66">
        <f>SUM(U61:W61)*(1+$W$1)</f>
        <v>0</v>
      </c>
    </row>
    <row r="62" spans="1:24" s="2" customFormat="1" ht="12.75" customHeight="1">
      <c r="A62" s="55"/>
      <c r="B62" s="56" t="s">
        <v>111</v>
      </c>
      <c r="C62" s="57" t="s">
        <v>78</v>
      </c>
      <c r="D62" s="58">
        <v>2</v>
      </c>
      <c r="E62" s="59">
        <v>0</v>
      </c>
      <c r="F62" s="60">
        <f>E62*$G$1</f>
        <v>0</v>
      </c>
      <c r="G62" s="60">
        <f>(E62+F62)*$G$2</f>
        <v>0</v>
      </c>
      <c r="H62" s="60">
        <v>0</v>
      </c>
      <c r="I62" s="61">
        <v>0</v>
      </c>
      <c r="J62" s="60">
        <f>I62*$G$3</f>
        <v>0</v>
      </c>
      <c r="K62" s="62">
        <f>(I62)*$G$4+H62*$G$4*$G$6</f>
        <v>0</v>
      </c>
      <c r="L62" s="63">
        <f>(I62)*$G$5+H62*$G$5*$G$6</f>
        <v>0</v>
      </c>
      <c r="M62" s="64">
        <f>D62*E62</f>
        <v>0</v>
      </c>
      <c r="N62" s="60">
        <f>D62*F62</f>
        <v>0</v>
      </c>
      <c r="O62" s="60">
        <f>D62*G62</f>
        <v>0</v>
      </c>
      <c r="P62" s="60">
        <f>D62*H62</f>
        <v>0</v>
      </c>
      <c r="Q62" s="60">
        <f>D62*I62</f>
        <v>0</v>
      </c>
      <c r="R62" s="60">
        <f>D62*J62</f>
        <v>0</v>
      </c>
      <c r="S62" s="62">
        <f>D62*K62</f>
        <v>0</v>
      </c>
      <c r="T62" s="63">
        <f>D62*L62</f>
        <v>0</v>
      </c>
      <c r="U62" s="65">
        <f>SUM(M62:O62)</f>
        <v>0</v>
      </c>
      <c r="V62" s="65">
        <f>P62</f>
        <v>0</v>
      </c>
      <c r="W62" s="65">
        <f>SUM(Q62:T62)</f>
        <v>0</v>
      </c>
      <c r="X62" s="66">
        <f>SUM(U62:W62)*(1+$W$1)</f>
        <v>0</v>
      </c>
    </row>
    <row r="63" spans="1:24" s="2" customFormat="1" ht="12.75" customHeight="1">
      <c r="A63" s="55" t="s">
        <v>112</v>
      </c>
      <c r="B63" s="56" t="s">
        <v>113</v>
      </c>
      <c r="C63" s="57"/>
      <c r="D63" s="58"/>
      <c r="E63" s="75"/>
      <c r="F63" s="60"/>
      <c r="G63" s="60"/>
      <c r="H63" s="60"/>
      <c r="I63" s="61"/>
      <c r="J63" s="60"/>
      <c r="K63" s="62"/>
      <c r="L63" s="63"/>
      <c r="M63" s="64"/>
      <c r="N63" s="60"/>
      <c r="O63" s="60"/>
      <c r="P63" s="60"/>
      <c r="Q63" s="60"/>
      <c r="R63" s="60"/>
      <c r="S63" s="62"/>
      <c r="T63" s="63"/>
      <c r="U63" s="65"/>
      <c r="V63" s="65"/>
      <c r="W63" s="65"/>
      <c r="X63" s="66"/>
    </row>
    <row r="64" spans="1:24" s="2" customFormat="1" ht="12.75" customHeight="1">
      <c r="A64" s="55"/>
      <c r="B64" s="56" t="s">
        <v>114</v>
      </c>
      <c r="C64" s="57" t="s">
        <v>88</v>
      </c>
      <c r="D64" s="58">
        <v>34</v>
      </c>
      <c r="E64" s="59">
        <v>0</v>
      </c>
      <c r="F64" s="60">
        <f>E64*$G$1</f>
        <v>0</v>
      </c>
      <c r="G64" s="60">
        <f>(E64+F64)*$G$2</f>
        <v>0</v>
      </c>
      <c r="H64" s="60">
        <v>0</v>
      </c>
      <c r="I64" s="61">
        <v>0</v>
      </c>
      <c r="J64" s="60">
        <f>I64*$G$3</f>
        <v>0</v>
      </c>
      <c r="K64" s="62">
        <f>(I64)*$G$4+H64*$G$4*$G$6</f>
        <v>0</v>
      </c>
      <c r="L64" s="63">
        <f>(I64)*$G$5+H64*$G$5*$G$6</f>
        <v>0</v>
      </c>
      <c r="M64" s="64">
        <f>D64*E64</f>
        <v>0</v>
      </c>
      <c r="N64" s="60">
        <f>D64*F64</f>
        <v>0</v>
      </c>
      <c r="O64" s="60">
        <f>D64*G64</f>
        <v>0</v>
      </c>
      <c r="P64" s="60">
        <f>D64*H64</f>
        <v>0</v>
      </c>
      <c r="Q64" s="60">
        <f>D64*I64</f>
        <v>0</v>
      </c>
      <c r="R64" s="60">
        <f>D64*J64</f>
        <v>0</v>
      </c>
      <c r="S64" s="62">
        <f>D64*K64</f>
        <v>0</v>
      </c>
      <c r="T64" s="63">
        <f>D64*L64</f>
        <v>0</v>
      </c>
      <c r="U64" s="65">
        <f>SUM(M64:O64)</f>
        <v>0</v>
      </c>
      <c r="V64" s="65">
        <f>P64</f>
        <v>0</v>
      </c>
      <c r="W64" s="65">
        <f>SUM(Q64:T64)</f>
        <v>0</v>
      </c>
      <c r="X64" s="66">
        <f>SUM(U64:W64)*(1+$W$1)</f>
        <v>0</v>
      </c>
    </row>
    <row r="65" spans="1:24" ht="12.75" customHeight="1">
      <c r="A65" s="48" t="s">
        <v>115</v>
      </c>
      <c r="B65" s="49" t="s">
        <v>116</v>
      </c>
      <c r="C65" s="50"/>
      <c r="D65" s="51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3"/>
      <c r="V65" s="53"/>
      <c r="W65" s="53"/>
      <c r="X65" s="54">
        <f>SUM(X66+X73)</f>
        <v>0</v>
      </c>
    </row>
    <row r="66" spans="1:24" ht="12.75" customHeight="1">
      <c r="A66" s="48" t="s">
        <v>117</v>
      </c>
      <c r="B66" s="49" t="s">
        <v>118</v>
      </c>
      <c r="C66" s="50"/>
      <c r="D66" s="51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3"/>
      <c r="V66" s="53"/>
      <c r="W66" s="53"/>
      <c r="X66" s="54">
        <f>SUM(X67:X72)</f>
        <v>0</v>
      </c>
    </row>
    <row r="67" spans="1:24" s="2" customFormat="1" ht="12.75" customHeight="1">
      <c r="A67" s="55" t="s">
        <v>119</v>
      </c>
      <c r="B67" s="56" t="s">
        <v>120</v>
      </c>
      <c r="C67" s="72"/>
      <c r="D67" s="58"/>
      <c r="E67" s="59"/>
      <c r="F67" s="60"/>
      <c r="G67" s="60"/>
      <c r="H67" s="60"/>
      <c r="I67" s="61"/>
      <c r="J67" s="60"/>
      <c r="K67" s="62"/>
      <c r="L67" s="63"/>
      <c r="M67" s="64"/>
      <c r="N67" s="60"/>
      <c r="O67" s="60"/>
      <c r="P67" s="60"/>
      <c r="Q67" s="60"/>
      <c r="R67" s="60"/>
      <c r="S67" s="62"/>
      <c r="T67" s="63"/>
      <c r="U67" s="65"/>
      <c r="V67" s="65"/>
      <c r="W67" s="65"/>
      <c r="X67" s="66"/>
    </row>
    <row r="68" spans="1:24" s="2" customFormat="1" ht="12.75" customHeight="1">
      <c r="A68" s="55"/>
      <c r="B68" s="56" t="s">
        <v>121</v>
      </c>
      <c r="C68" s="72" t="s">
        <v>71</v>
      </c>
      <c r="D68" s="58">
        <v>206</v>
      </c>
      <c r="E68" s="59">
        <v>0</v>
      </c>
      <c r="F68" s="60">
        <f>E68*$G$1</f>
        <v>0</v>
      </c>
      <c r="G68" s="60">
        <f>(E68+F68)*$G$2</f>
        <v>0</v>
      </c>
      <c r="H68" s="60">
        <v>0</v>
      </c>
      <c r="I68" s="61">
        <v>0</v>
      </c>
      <c r="J68" s="60">
        <f>I68*$G$3</f>
        <v>0</v>
      </c>
      <c r="K68" s="62">
        <f>(I68)*$G$4+H68*$G$4*$G$6</f>
        <v>0</v>
      </c>
      <c r="L68" s="63">
        <f>(I68)*$G$5+H68*$G$5*$G$6</f>
        <v>0</v>
      </c>
      <c r="M68" s="64">
        <f>D68*E68</f>
        <v>0</v>
      </c>
      <c r="N68" s="60">
        <f>D68*F68</f>
        <v>0</v>
      </c>
      <c r="O68" s="60">
        <f>D68*G68</f>
        <v>0</v>
      </c>
      <c r="P68" s="60">
        <f>D68*H68</f>
        <v>0</v>
      </c>
      <c r="Q68" s="60">
        <f>D68*I68</f>
        <v>0</v>
      </c>
      <c r="R68" s="60">
        <f>D68*J68</f>
        <v>0</v>
      </c>
      <c r="S68" s="62">
        <f>D68*K68</f>
        <v>0</v>
      </c>
      <c r="T68" s="63">
        <f>D68*L68</f>
        <v>0</v>
      </c>
      <c r="U68" s="65">
        <f>SUM(M68:O68)</f>
        <v>0</v>
      </c>
      <c r="V68" s="65">
        <f>P68</f>
        <v>0</v>
      </c>
      <c r="W68" s="65">
        <f>SUM(Q68:T68)</f>
        <v>0</v>
      </c>
      <c r="X68" s="66">
        <f>SUM(U68:W68)*(1+$W$7)</f>
        <v>0</v>
      </c>
    </row>
    <row r="69" spans="1:24" s="2" customFormat="1" ht="12.75" customHeight="1">
      <c r="A69" s="55"/>
      <c r="B69" s="56" t="s">
        <v>122</v>
      </c>
      <c r="C69" s="72" t="s">
        <v>71</v>
      </c>
      <c r="D69" s="58">
        <v>145</v>
      </c>
      <c r="E69" s="59">
        <v>0</v>
      </c>
      <c r="F69" s="60">
        <f>E69*$G$1</f>
        <v>0</v>
      </c>
      <c r="G69" s="60">
        <f>(E69+F69)*$G$2</f>
        <v>0</v>
      </c>
      <c r="H69" s="60">
        <v>0</v>
      </c>
      <c r="I69" s="61">
        <v>0</v>
      </c>
      <c r="J69" s="60">
        <f>I69*$G$3</f>
        <v>0</v>
      </c>
      <c r="K69" s="62">
        <f>(I69)*$G$4+H69*$G$4*$G$6</f>
        <v>0</v>
      </c>
      <c r="L69" s="63">
        <f>(I69)*$G$5+H69*$G$5*$G$6</f>
        <v>0</v>
      </c>
      <c r="M69" s="64">
        <f>D69*E69</f>
        <v>0</v>
      </c>
      <c r="N69" s="60">
        <f>D69*F69</f>
        <v>0</v>
      </c>
      <c r="O69" s="60">
        <f>D69*G69</f>
        <v>0</v>
      </c>
      <c r="P69" s="60">
        <f>D69*H69</f>
        <v>0</v>
      </c>
      <c r="Q69" s="60">
        <f>D69*I69</f>
        <v>0</v>
      </c>
      <c r="R69" s="60">
        <f>D69*J69</f>
        <v>0</v>
      </c>
      <c r="S69" s="62">
        <f>D69*K69</f>
        <v>0</v>
      </c>
      <c r="T69" s="63">
        <f>D69*L69</f>
        <v>0</v>
      </c>
      <c r="U69" s="65">
        <f>SUM(M69:O69)</f>
        <v>0</v>
      </c>
      <c r="V69" s="65">
        <f>P69</f>
        <v>0</v>
      </c>
      <c r="W69" s="65">
        <f>SUM(Q69:T69)</f>
        <v>0</v>
      </c>
      <c r="X69" s="66">
        <f>SUM(U69:W69)*(1+$W$7)</f>
        <v>0</v>
      </c>
    </row>
    <row r="70" spans="1:24" s="2" customFormat="1" ht="12.75" customHeight="1">
      <c r="A70" s="55"/>
      <c r="B70" s="56" t="s">
        <v>123</v>
      </c>
      <c r="C70" s="57" t="s">
        <v>71</v>
      </c>
      <c r="D70" s="58">
        <v>145</v>
      </c>
      <c r="E70" s="59">
        <v>0</v>
      </c>
      <c r="F70" s="60">
        <f>E70*$G$1</f>
        <v>0</v>
      </c>
      <c r="G70" s="60">
        <f>(E70+F70)*$G$2</f>
        <v>0</v>
      </c>
      <c r="H70" s="60">
        <v>0</v>
      </c>
      <c r="I70" s="61">
        <v>0</v>
      </c>
      <c r="J70" s="60">
        <f>I70*$G$3</f>
        <v>0</v>
      </c>
      <c r="K70" s="62">
        <f>(I70)*$G$4+H70*$G$4*$G$6</f>
        <v>0</v>
      </c>
      <c r="L70" s="63">
        <f>(I70)*$G$5+H70*$G$5*$G$6</f>
        <v>0</v>
      </c>
      <c r="M70" s="64">
        <f>D70*E70</f>
        <v>0</v>
      </c>
      <c r="N70" s="60">
        <f>D70*F70</f>
        <v>0</v>
      </c>
      <c r="O70" s="60">
        <f>D70*G70</f>
        <v>0</v>
      </c>
      <c r="P70" s="60">
        <f>D70*H70</f>
        <v>0</v>
      </c>
      <c r="Q70" s="60">
        <f>D70*I70</f>
        <v>0</v>
      </c>
      <c r="R70" s="60">
        <f>D70*J70</f>
        <v>0</v>
      </c>
      <c r="S70" s="62">
        <f>D70*K70</f>
        <v>0</v>
      </c>
      <c r="T70" s="63">
        <f>D70*L70</f>
        <v>0</v>
      </c>
      <c r="U70" s="65">
        <f>SUM(M70:O70)</f>
        <v>0</v>
      </c>
      <c r="V70" s="65">
        <f>P70</f>
        <v>0</v>
      </c>
      <c r="W70" s="65">
        <f>SUM(Q70:T70)</f>
        <v>0</v>
      </c>
      <c r="X70" s="66">
        <f>SUM(U70:W70)*(1+$W$7)</f>
        <v>0</v>
      </c>
    </row>
    <row r="71" spans="1:24" s="2" customFormat="1" ht="12.75" customHeight="1">
      <c r="A71" s="55"/>
      <c r="B71" s="56" t="s">
        <v>124</v>
      </c>
      <c r="C71" s="57" t="s">
        <v>71</v>
      </c>
      <c r="D71" s="58">
        <v>61</v>
      </c>
      <c r="E71" s="59">
        <v>0</v>
      </c>
      <c r="F71" s="60">
        <f>E71*$G$1</f>
        <v>0</v>
      </c>
      <c r="G71" s="60">
        <f>(E71+F71)*$G$2</f>
        <v>0</v>
      </c>
      <c r="H71" s="60">
        <v>0</v>
      </c>
      <c r="I71" s="61">
        <v>0</v>
      </c>
      <c r="J71" s="60">
        <f>I71*$G$3</f>
        <v>0</v>
      </c>
      <c r="K71" s="62">
        <f>(I71)*$G$4+H71*$G$4*$G$6</f>
        <v>0</v>
      </c>
      <c r="L71" s="63">
        <f>(I71)*$G$5+H71*$G$5*$G$6</f>
        <v>0</v>
      </c>
      <c r="M71" s="64">
        <f>D71*E71</f>
        <v>0</v>
      </c>
      <c r="N71" s="60">
        <f>D71*F71</f>
        <v>0</v>
      </c>
      <c r="O71" s="60">
        <f>D71*G71</f>
        <v>0</v>
      </c>
      <c r="P71" s="60">
        <f>D71*H71</f>
        <v>0</v>
      </c>
      <c r="Q71" s="60">
        <f>D71*I71</f>
        <v>0</v>
      </c>
      <c r="R71" s="60">
        <f>D71*J71</f>
        <v>0</v>
      </c>
      <c r="S71" s="62">
        <f>D71*K71</f>
        <v>0</v>
      </c>
      <c r="T71" s="63">
        <f>D71*L71</f>
        <v>0</v>
      </c>
      <c r="U71" s="65">
        <f>SUM(M71:O71)</f>
        <v>0</v>
      </c>
      <c r="V71" s="65">
        <f>P71</f>
        <v>0</v>
      </c>
      <c r="W71" s="65">
        <f>SUM(Q71:T71)</f>
        <v>0</v>
      </c>
      <c r="X71" s="66">
        <f>SUM(U71:W71)*(1+$W$7)</f>
        <v>0</v>
      </c>
    </row>
    <row r="72" spans="1:24" s="2" customFormat="1" ht="12.75" customHeight="1">
      <c r="A72" s="55"/>
      <c r="B72" s="56" t="s">
        <v>125</v>
      </c>
      <c r="C72" s="57" t="s">
        <v>71</v>
      </c>
      <c r="D72" s="58">
        <v>15</v>
      </c>
      <c r="E72" s="59">
        <v>0</v>
      </c>
      <c r="F72" s="60">
        <f>E72*$G$1</f>
        <v>0</v>
      </c>
      <c r="G72" s="60">
        <f>(E72+F72)*$G$2</f>
        <v>0</v>
      </c>
      <c r="H72" s="60">
        <v>0</v>
      </c>
      <c r="I72" s="61">
        <v>0</v>
      </c>
      <c r="J72" s="60">
        <f>I72*$G$3</f>
        <v>0</v>
      </c>
      <c r="K72" s="62">
        <f>(I72)*$G$4+H72*$G$4*$G$6</f>
        <v>0</v>
      </c>
      <c r="L72" s="63">
        <f>(I72)*$G$5+H72*$G$5*$G$6</f>
        <v>0</v>
      </c>
      <c r="M72" s="64">
        <f>D72*E72</f>
        <v>0</v>
      </c>
      <c r="N72" s="60">
        <f>D72*F72</f>
        <v>0</v>
      </c>
      <c r="O72" s="60">
        <f>D72*G72</f>
        <v>0</v>
      </c>
      <c r="P72" s="60">
        <f>D72*H72</f>
        <v>0</v>
      </c>
      <c r="Q72" s="60">
        <f>D72*I72</f>
        <v>0</v>
      </c>
      <c r="R72" s="60">
        <f>D72*J72</f>
        <v>0</v>
      </c>
      <c r="S72" s="62">
        <f>D72*K72</f>
        <v>0</v>
      </c>
      <c r="T72" s="63">
        <f>D72*L72</f>
        <v>0</v>
      </c>
      <c r="U72" s="65">
        <f>SUM(M72:O72)</f>
        <v>0</v>
      </c>
      <c r="V72" s="65">
        <f>P72</f>
        <v>0</v>
      </c>
      <c r="W72" s="65">
        <f>SUM(Q72:T72)</f>
        <v>0</v>
      </c>
      <c r="X72" s="66">
        <f>SUM(U72:W72)*(1+$W$7)</f>
        <v>0</v>
      </c>
    </row>
    <row r="73" spans="1:24" ht="12.75" customHeight="1">
      <c r="A73" s="48" t="s">
        <v>126</v>
      </c>
      <c r="B73" s="49" t="s">
        <v>127</v>
      </c>
      <c r="C73" s="50"/>
      <c r="D73" s="51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3"/>
      <c r="V73" s="53"/>
      <c r="W73" s="53"/>
      <c r="X73" s="54">
        <f>SUM(X74:X82)</f>
        <v>0</v>
      </c>
    </row>
    <row r="74" spans="1:24" s="2" customFormat="1" ht="12.75" customHeight="1">
      <c r="A74" s="55" t="s">
        <v>128</v>
      </c>
      <c r="B74" s="56" t="s">
        <v>129</v>
      </c>
      <c r="C74" s="72"/>
      <c r="D74" s="58"/>
      <c r="E74" s="59"/>
      <c r="F74" s="60"/>
      <c r="G74" s="60"/>
      <c r="H74" s="60"/>
      <c r="I74" s="61"/>
      <c r="J74" s="60"/>
      <c r="K74" s="62"/>
      <c r="L74" s="63"/>
      <c r="M74" s="64"/>
      <c r="N74" s="60"/>
      <c r="O74" s="60"/>
      <c r="P74" s="60"/>
      <c r="Q74" s="60"/>
      <c r="R74" s="60"/>
      <c r="S74" s="62"/>
      <c r="T74" s="63"/>
      <c r="U74" s="65"/>
      <c r="V74" s="65"/>
      <c r="W74" s="65"/>
      <c r="X74" s="66"/>
    </row>
    <row r="75" spans="1:24" s="2" customFormat="1" ht="12.75" customHeight="1">
      <c r="A75" s="55"/>
      <c r="B75" s="56" t="s">
        <v>130</v>
      </c>
      <c r="C75" s="57" t="s">
        <v>71</v>
      </c>
      <c r="D75" s="58">
        <v>56.8</v>
      </c>
      <c r="E75" s="59">
        <v>0</v>
      </c>
      <c r="F75" s="60">
        <f>E75*$G$1</f>
        <v>0</v>
      </c>
      <c r="G75" s="60">
        <f>(E75+F75)*$G$2</f>
        <v>0</v>
      </c>
      <c r="H75" s="60">
        <v>0</v>
      </c>
      <c r="I75" s="61">
        <v>0</v>
      </c>
      <c r="J75" s="60">
        <f>I75*$G$3</f>
        <v>0</v>
      </c>
      <c r="K75" s="62">
        <f>(I75)*$G$4+H75*$G$4*$G$6</f>
        <v>0</v>
      </c>
      <c r="L75" s="63">
        <f>(I75)*$G$5+H75*$G$5*$G$6</f>
        <v>0</v>
      </c>
      <c r="M75" s="64">
        <f>D75*E75</f>
        <v>0</v>
      </c>
      <c r="N75" s="60">
        <f>D75*F75</f>
        <v>0</v>
      </c>
      <c r="O75" s="60">
        <f>D75*G75</f>
        <v>0</v>
      </c>
      <c r="P75" s="60">
        <f>D75*H75</f>
        <v>0</v>
      </c>
      <c r="Q75" s="60">
        <f>D75*I75</f>
        <v>0</v>
      </c>
      <c r="R75" s="60">
        <f>D75*J75</f>
        <v>0</v>
      </c>
      <c r="S75" s="62">
        <f>D75*K75</f>
        <v>0</v>
      </c>
      <c r="T75" s="63">
        <f>D75*L75</f>
        <v>0</v>
      </c>
      <c r="U75" s="65">
        <f>SUM(M75:O75)</f>
        <v>0</v>
      </c>
      <c r="V75" s="65">
        <f>P75</f>
        <v>0</v>
      </c>
      <c r="W75" s="65">
        <f>SUM(Q75:T75)</f>
        <v>0</v>
      </c>
      <c r="X75" s="66">
        <f>SUM(U75:W75)*(1+$W$7)</f>
        <v>0</v>
      </c>
    </row>
    <row r="76" spans="1:24" s="2" customFormat="1" ht="12.75" customHeight="1">
      <c r="A76" s="55" t="s">
        <v>131</v>
      </c>
      <c r="B76" s="56" t="s">
        <v>132</v>
      </c>
      <c r="C76" s="57"/>
      <c r="D76" s="58"/>
      <c r="E76" s="59"/>
      <c r="F76" s="60"/>
      <c r="G76" s="60"/>
      <c r="H76" s="60"/>
      <c r="I76" s="61"/>
      <c r="J76" s="60"/>
      <c r="K76" s="62"/>
      <c r="L76" s="63"/>
      <c r="M76" s="64"/>
      <c r="N76" s="60"/>
      <c r="O76" s="60"/>
      <c r="P76" s="60"/>
      <c r="Q76" s="60"/>
      <c r="R76" s="60"/>
      <c r="S76" s="62"/>
      <c r="T76" s="63"/>
      <c r="U76" s="65"/>
      <c r="V76" s="65"/>
      <c r="W76" s="65"/>
      <c r="X76" s="66"/>
    </row>
    <row r="77" spans="1:24" s="2" customFormat="1" ht="12.75" customHeight="1">
      <c r="A77" s="55"/>
      <c r="B77" s="56" t="s">
        <v>133</v>
      </c>
      <c r="C77" s="57" t="s">
        <v>71</v>
      </c>
      <c r="D77" s="58">
        <v>56.8</v>
      </c>
      <c r="E77" s="59">
        <v>0</v>
      </c>
      <c r="F77" s="60">
        <f>E77*$G$1</f>
        <v>0</v>
      </c>
      <c r="G77" s="60">
        <f>(E77+F77)*$G$2</f>
        <v>0</v>
      </c>
      <c r="H77" s="60">
        <v>0</v>
      </c>
      <c r="I77" s="61">
        <v>0</v>
      </c>
      <c r="J77" s="60">
        <f>I77*$G$3</f>
        <v>0</v>
      </c>
      <c r="K77" s="62">
        <f>(I77)*$G$4+H77*$G$4*$G$6</f>
        <v>0</v>
      </c>
      <c r="L77" s="63">
        <f>(I77)*$G$5+H77*$G$5*$G$6</f>
        <v>0</v>
      </c>
      <c r="M77" s="64">
        <f>D77*E77</f>
        <v>0</v>
      </c>
      <c r="N77" s="60">
        <f>D77*F77</f>
        <v>0</v>
      </c>
      <c r="O77" s="60">
        <f>D77*G77</f>
        <v>0</v>
      </c>
      <c r="P77" s="60">
        <f>D77*H77</f>
        <v>0</v>
      </c>
      <c r="Q77" s="60">
        <f>D77*I77</f>
        <v>0</v>
      </c>
      <c r="R77" s="60">
        <f>D77*J77</f>
        <v>0</v>
      </c>
      <c r="S77" s="62">
        <f>D77*K77</f>
        <v>0</v>
      </c>
      <c r="T77" s="63">
        <f>D77*L77</f>
        <v>0</v>
      </c>
      <c r="U77" s="65">
        <f>SUM(M77:O77)</f>
        <v>0</v>
      </c>
      <c r="V77" s="65">
        <f>P77</f>
        <v>0</v>
      </c>
      <c r="W77" s="65">
        <f>SUM(Q77:T77)</f>
        <v>0</v>
      </c>
      <c r="X77" s="66">
        <f>SUM(U77:W77)*(1+$W$7)</f>
        <v>0</v>
      </c>
    </row>
    <row r="78" spans="1:24" s="2" customFormat="1" ht="12.75" customHeight="1">
      <c r="A78" s="55"/>
      <c r="B78" s="56" t="s">
        <v>134</v>
      </c>
      <c r="C78" s="57" t="s">
        <v>71</v>
      </c>
      <c r="D78" s="58">
        <v>56.8</v>
      </c>
      <c r="E78" s="59">
        <v>0</v>
      </c>
      <c r="F78" s="60">
        <f>E78*$G$1</f>
        <v>0</v>
      </c>
      <c r="G78" s="60">
        <f>(E78+F78)*$G$2</f>
        <v>0</v>
      </c>
      <c r="H78" s="60">
        <v>0</v>
      </c>
      <c r="I78" s="61">
        <v>0</v>
      </c>
      <c r="J78" s="60">
        <f>I78*$G$3</f>
        <v>0</v>
      </c>
      <c r="K78" s="62">
        <f>(I78)*$G$4+H78*$G$4*$G$6</f>
        <v>0</v>
      </c>
      <c r="L78" s="63">
        <f>(I78)*$G$5+H78*$G$5*$G$6</f>
        <v>0</v>
      </c>
      <c r="M78" s="64">
        <f>D78*E78</f>
        <v>0</v>
      </c>
      <c r="N78" s="60">
        <f>D78*F78</f>
        <v>0</v>
      </c>
      <c r="O78" s="60">
        <f>D78*G78</f>
        <v>0</v>
      </c>
      <c r="P78" s="60">
        <f>D78*H78</f>
        <v>0</v>
      </c>
      <c r="Q78" s="60">
        <f>D78*I78</f>
        <v>0</v>
      </c>
      <c r="R78" s="60">
        <f>D78*J78</f>
        <v>0</v>
      </c>
      <c r="S78" s="62">
        <f>D78*K78</f>
        <v>0</v>
      </c>
      <c r="T78" s="63">
        <f>D78*L78</f>
        <v>0</v>
      </c>
      <c r="U78" s="65">
        <f>SUM(M78:O78)</f>
        <v>0</v>
      </c>
      <c r="V78" s="65">
        <f>P78</f>
        <v>0</v>
      </c>
      <c r="W78" s="65">
        <f>SUM(Q78:T78)</f>
        <v>0</v>
      </c>
      <c r="X78" s="66">
        <f>SUM(U78:W78)*(1+$W$7)</f>
        <v>0</v>
      </c>
    </row>
    <row r="79" spans="1:24" s="2" customFormat="1" ht="12.75" customHeight="1">
      <c r="A79" s="55" t="s">
        <v>135</v>
      </c>
      <c r="B79" s="56" t="s">
        <v>136</v>
      </c>
      <c r="C79" s="57"/>
      <c r="D79" s="58"/>
      <c r="E79" s="59"/>
      <c r="F79" s="60"/>
      <c r="G79" s="60"/>
      <c r="H79" s="60"/>
      <c r="I79" s="61"/>
      <c r="J79" s="60"/>
      <c r="K79" s="62"/>
      <c r="L79" s="63"/>
      <c r="M79" s="64"/>
      <c r="N79" s="60"/>
      <c r="O79" s="60"/>
      <c r="P79" s="60"/>
      <c r="Q79" s="60"/>
      <c r="R79" s="60"/>
      <c r="S79" s="62"/>
      <c r="T79" s="63"/>
      <c r="U79" s="65"/>
      <c r="V79" s="65"/>
      <c r="W79" s="65"/>
      <c r="X79" s="66"/>
    </row>
    <row r="80" spans="1:24" s="2" customFormat="1" ht="12.75" customHeight="1">
      <c r="A80" s="55"/>
      <c r="B80" s="56" t="s">
        <v>137</v>
      </c>
      <c r="C80" s="57" t="s">
        <v>71</v>
      </c>
      <c r="D80" s="58">
        <v>56.8</v>
      </c>
      <c r="E80" s="59">
        <v>0</v>
      </c>
      <c r="F80" s="60">
        <f>E80*$G$1</f>
        <v>0</v>
      </c>
      <c r="G80" s="60">
        <f>(E80+F80)*$G$2</f>
        <v>0</v>
      </c>
      <c r="H80" s="60">
        <v>0</v>
      </c>
      <c r="I80" s="61">
        <v>0</v>
      </c>
      <c r="J80" s="60">
        <f>I80*$G$3</f>
        <v>0</v>
      </c>
      <c r="K80" s="62">
        <f>(I80)*$G$4+H80*$G$4*$G$6</f>
        <v>0</v>
      </c>
      <c r="L80" s="63">
        <f>(I80)*$G$5+H80*$G$5*$G$6</f>
        <v>0</v>
      </c>
      <c r="M80" s="64">
        <f>D80*E80</f>
        <v>0</v>
      </c>
      <c r="N80" s="60">
        <f>D80*F80</f>
        <v>0</v>
      </c>
      <c r="O80" s="60">
        <f>D80*G80</f>
        <v>0</v>
      </c>
      <c r="P80" s="60">
        <f>D80*H80</f>
        <v>0</v>
      </c>
      <c r="Q80" s="60">
        <f>D80*I80</f>
        <v>0</v>
      </c>
      <c r="R80" s="60">
        <f>D80*J80</f>
        <v>0</v>
      </c>
      <c r="S80" s="62">
        <f>D80*K80</f>
        <v>0</v>
      </c>
      <c r="T80" s="63">
        <f>D80*L80</f>
        <v>0</v>
      </c>
      <c r="U80" s="65">
        <f>SUM(M80:O80)</f>
        <v>0</v>
      </c>
      <c r="V80" s="65">
        <f>P80</f>
        <v>0</v>
      </c>
      <c r="W80" s="65">
        <f>SUM(Q80:T80)</f>
        <v>0</v>
      </c>
      <c r="X80" s="66">
        <f>SUM(U80:W80)*(1+$W$7)</f>
        <v>0</v>
      </c>
    </row>
    <row r="81" spans="1:24" s="2" customFormat="1" ht="12.75" customHeight="1">
      <c r="A81" s="55"/>
      <c r="B81" s="56" t="s">
        <v>138</v>
      </c>
      <c r="C81" s="57" t="s">
        <v>71</v>
      </c>
      <c r="D81" s="58">
        <v>56.8</v>
      </c>
      <c r="E81" s="59">
        <v>0</v>
      </c>
      <c r="F81" s="60">
        <f>E81*$G$1</f>
        <v>0</v>
      </c>
      <c r="G81" s="60">
        <f>(E81+F81)*$G$2</f>
        <v>0</v>
      </c>
      <c r="H81" s="60">
        <v>0</v>
      </c>
      <c r="I81" s="61">
        <v>0</v>
      </c>
      <c r="J81" s="60">
        <f>I81*$G$3</f>
        <v>0</v>
      </c>
      <c r="K81" s="62">
        <f>(I81)*$G$4+H81*$G$4*$G$6</f>
        <v>0</v>
      </c>
      <c r="L81" s="63">
        <f>(I81)*$G$5+H81*$G$5*$G$6</f>
        <v>0</v>
      </c>
      <c r="M81" s="64">
        <f>D81*E81</f>
        <v>0</v>
      </c>
      <c r="N81" s="60">
        <f>D81*F81</f>
        <v>0</v>
      </c>
      <c r="O81" s="60">
        <f>D81*G81</f>
        <v>0</v>
      </c>
      <c r="P81" s="60">
        <f>D81*H81</f>
        <v>0</v>
      </c>
      <c r="Q81" s="60">
        <f>D81*I81</f>
        <v>0</v>
      </c>
      <c r="R81" s="60">
        <f>D81*J81</f>
        <v>0</v>
      </c>
      <c r="S81" s="62">
        <f>D81*K81</f>
        <v>0</v>
      </c>
      <c r="T81" s="63">
        <f>D81*L81</f>
        <v>0</v>
      </c>
      <c r="U81" s="65">
        <f>SUM(M81:O81)</f>
        <v>0</v>
      </c>
      <c r="V81" s="65">
        <f>P81</f>
        <v>0</v>
      </c>
      <c r="W81" s="65">
        <f>SUM(Q81:T81)</f>
        <v>0</v>
      </c>
      <c r="X81" s="66">
        <f>SUM(U81:W81)*(1+$W$7)</f>
        <v>0</v>
      </c>
    </row>
    <row r="82" spans="1:24" s="2" customFormat="1" ht="12.75" customHeight="1">
      <c r="A82" s="55"/>
      <c r="B82" s="56" t="s">
        <v>139</v>
      </c>
      <c r="C82" s="57" t="s">
        <v>71</v>
      </c>
      <c r="D82" s="58">
        <v>60</v>
      </c>
      <c r="E82" s="59">
        <v>0</v>
      </c>
      <c r="F82" s="60">
        <f>E82*$G$1</f>
        <v>0</v>
      </c>
      <c r="G82" s="60">
        <f>(E82+F82)*$G$2</f>
        <v>0</v>
      </c>
      <c r="H82" s="60">
        <v>0</v>
      </c>
      <c r="I82" s="61">
        <v>0</v>
      </c>
      <c r="J82" s="60">
        <f>I82*$G$3</f>
        <v>0</v>
      </c>
      <c r="K82" s="62">
        <f>(I82)*$G$4+H82*$G$4*$G$6</f>
        <v>0</v>
      </c>
      <c r="L82" s="63">
        <f>(I82)*$G$5+H82*$G$5*$G$6</f>
        <v>0</v>
      </c>
      <c r="M82" s="64">
        <f>D82*E82</f>
        <v>0</v>
      </c>
      <c r="N82" s="60">
        <f>D82*F82</f>
        <v>0</v>
      </c>
      <c r="O82" s="60">
        <f>D82*G82</f>
        <v>0</v>
      </c>
      <c r="P82" s="60">
        <f>D82*H82</f>
        <v>0</v>
      </c>
      <c r="Q82" s="60">
        <f>D82*I82</f>
        <v>0</v>
      </c>
      <c r="R82" s="60">
        <f>D82*J82</f>
        <v>0</v>
      </c>
      <c r="S82" s="62">
        <f>D82*K82</f>
        <v>0</v>
      </c>
      <c r="T82" s="63">
        <f>D82*L82</f>
        <v>0</v>
      </c>
      <c r="U82" s="65">
        <f>SUM(M82:O82)</f>
        <v>0</v>
      </c>
      <c r="V82" s="65">
        <f>P82</f>
        <v>0</v>
      </c>
      <c r="W82" s="65">
        <f>SUM(Q82:T82)</f>
        <v>0</v>
      </c>
      <c r="X82" s="66">
        <f>SUM(U82:W82)*(1+$W$7)</f>
        <v>0</v>
      </c>
    </row>
    <row r="83" spans="1:24" ht="12.75" customHeight="1">
      <c r="A83" s="48" t="s">
        <v>140</v>
      </c>
      <c r="B83" s="49" t="s">
        <v>141</v>
      </c>
      <c r="C83" s="50"/>
      <c r="D83" s="51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3"/>
      <c r="V83" s="53"/>
      <c r="W83" s="53"/>
      <c r="X83" s="54" t="e">
        <f>SUM(X84+X127)</f>
        <v>#VALUE!</v>
      </c>
    </row>
    <row r="84" spans="1:24" ht="12.75" customHeight="1">
      <c r="A84" s="48" t="s">
        <v>142</v>
      </c>
      <c r="B84" s="49" t="s">
        <v>143</v>
      </c>
      <c r="C84" s="50"/>
      <c r="D84" s="51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3"/>
      <c r="V84" s="53"/>
      <c r="W84" s="53"/>
      <c r="X84" s="54">
        <f>SUM(X86:X105)</f>
        <v>0</v>
      </c>
    </row>
    <row r="85" spans="1:24" s="2" customFormat="1" ht="12.75" customHeight="1">
      <c r="A85" s="55" t="s">
        <v>144</v>
      </c>
      <c r="B85" s="56" t="s">
        <v>145</v>
      </c>
      <c r="C85" s="72" t="s">
        <v>71</v>
      </c>
      <c r="D85" s="58">
        <v>223</v>
      </c>
      <c r="E85" s="59">
        <v>0</v>
      </c>
      <c r="F85" s="60">
        <f>E85*$G$1</f>
        <v>0</v>
      </c>
      <c r="G85" s="60">
        <f>(E85+F85)*$G$2</f>
        <v>0</v>
      </c>
      <c r="H85" s="60">
        <v>0</v>
      </c>
      <c r="I85" s="61">
        <v>0</v>
      </c>
      <c r="J85" s="60">
        <f>I85*$G$3</f>
        <v>0</v>
      </c>
      <c r="K85" s="62">
        <f>(I85)*$G$4+H85*$G$4*$G$6</f>
        <v>0</v>
      </c>
      <c r="L85" s="63">
        <f>(I85)*$G$5+H85*$G$5*$G$6</f>
        <v>0</v>
      </c>
      <c r="M85" s="64">
        <f>D85*E85</f>
        <v>0</v>
      </c>
      <c r="N85" s="60">
        <f>D85*F85</f>
        <v>0</v>
      </c>
      <c r="O85" s="60">
        <f>D85*G85</f>
        <v>0</v>
      </c>
      <c r="P85" s="60">
        <f>D85*H85</f>
        <v>0</v>
      </c>
      <c r="Q85" s="60">
        <f>D85*I85</f>
        <v>0</v>
      </c>
      <c r="R85" s="60">
        <f>D85*J85</f>
        <v>0</v>
      </c>
      <c r="S85" s="62">
        <f>D85*K85</f>
        <v>0</v>
      </c>
      <c r="T85" s="63">
        <f>D85*L85</f>
        <v>0</v>
      </c>
      <c r="U85" s="65">
        <f>SUM(M85:O85)</f>
        <v>0</v>
      </c>
      <c r="V85" s="65">
        <f>P85</f>
        <v>0</v>
      </c>
      <c r="W85" s="65">
        <f>SUM(Q85:T85)</f>
        <v>0</v>
      </c>
      <c r="X85" s="66">
        <f>SUM(U85:W85)*(1+$W$7)</f>
        <v>0</v>
      </c>
    </row>
    <row r="86" spans="1:24" s="2" customFormat="1" ht="12.75" customHeight="1">
      <c r="A86" s="55"/>
      <c r="B86" s="56" t="s">
        <v>146</v>
      </c>
      <c r="C86" s="72" t="s">
        <v>78</v>
      </c>
      <c r="D86" s="58">
        <v>4</v>
      </c>
      <c r="E86" s="59">
        <v>0</v>
      </c>
      <c r="F86" s="60">
        <f>E86*$G$1</f>
        <v>0</v>
      </c>
      <c r="G86" s="60">
        <f>(E86+F86)*$G$2</f>
        <v>0</v>
      </c>
      <c r="H86" s="60">
        <v>0</v>
      </c>
      <c r="I86" s="61">
        <v>0</v>
      </c>
      <c r="J86" s="60">
        <f>I86*$G$3</f>
        <v>0</v>
      </c>
      <c r="K86" s="62">
        <f>(I86)*$G$4+H86*$G$4*$G$6</f>
        <v>0</v>
      </c>
      <c r="L86" s="63">
        <f>(I86)*$G$5+H86*$G$5*$G$6</f>
        <v>0</v>
      </c>
      <c r="M86" s="64">
        <f>D86*E86</f>
        <v>0</v>
      </c>
      <c r="N86" s="60">
        <f>D86*F86</f>
        <v>0</v>
      </c>
      <c r="O86" s="60">
        <f>D86*G86</f>
        <v>0</v>
      </c>
      <c r="P86" s="60">
        <f>D86*H86</f>
        <v>0</v>
      </c>
      <c r="Q86" s="60">
        <f>D86*I86</f>
        <v>0</v>
      </c>
      <c r="R86" s="60">
        <f>D86*J86</f>
        <v>0</v>
      </c>
      <c r="S86" s="62">
        <f>D86*K86</f>
        <v>0</v>
      </c>
      <c r="T86" s="63">
        <f>D86*L86</f>
        <v>0</v>
      </c>
      <c r="U86" s="65">
        <f>SUM(M86:O86)</f>
        <v>0</v>
      </c>
      <c r="V86" s="65">
        <f>P86</f>
        <v>0</v>
      </c>
      <c r="W86" s="65">
        <f>SUM(Q86:T86)</f>
        <v>0</v>
      </c>
      <c r="X86" s="66">
        <f>SUM(U86:W86)*(1+$W$7)</f>
        <v>0</v>
      </c>
    </row>
    <row r="87" spans="1:24" s="2" customFormat="1" ht="12.75" customHeight="1">
      <c r="A87" s="55"/>
      <c r="B87" s="56" t="s">
        <v>147</v>
      </c>
      <c r="C87" s="72" t="s">
        <v>71</v>
      </c>
      <c r="D87" s="58">
        <v>18</v>
      </c>
      <c r="E87" s="59">
        <v>0</v>
      </c>
      <c r="F87" s="60">
        <f>E87*$G$1</f>
        <v>0</v>
      </c>
      <c r="G87" s="60">
        <f>(E87+F87)*$G$2</f>
        <v>0</v>
      </c>
      <c r="H87" s="60">
        <v>0</v>
      </c>
      <c r="I87" s="61">
        <v>0</v>
      </c>
      <c r="J87" s="60">
        <f>I87*$G$3</f>
        <v>0</v>
      </c>
      <c r="K87" s="62">
        <f>(I87)*$G$4+H87*$G$4*$G$6</f>
        <v>0</v>
      </c>
      <c r="L87" s="63">
        <f>(I87)*$G$5+H87*$G$5*$G$6</f>
        <v>0</v>
      </c>
      <c r="M87" s="64">
        <f>D87*E87</f>
        <v>0</v>
      </c>
      <c r="N87" s="60">
        <f>D87*F87</f>
        <v>0</v>
      </c>
      <c r="O87" s="60">
        <f>D87*G87</f>
        <v>0</v>
      </c>
      <c r="P87" s="60">
        <f>D87*H87</f>
        <v>0</v>
      </c>
      <c r="Q87" s="60">
        <f>D87*I87</f>
        <v>0</v>
      </c>
      <c r="R87" s="60">
        <f>D87*J87</f>
        <v>0</v>
      </c>
      <c r="S87" s="62">
        <f>D87*K87</f>
        <v>0</v>
      </c>
      <c r="T87" s="63">
        <f>D87*L87</f>
        <v>0</v>
      </c>
      <c r="U87" s="65">
        <f>SUM(M87:O87)</f>
        <v>0</v>
      </c>
      <c r="V87" s="65">
        <f>P87</f>
        <v>0</v>
      </c>
      <c r="W87" s="65">
        <f>SUM(Q87:T87)</f>
        <v>0</v>
      </c>
      <c r="X87" s="66">
        <f>SUM(U87:W87)*(1+$W$7)</f>
        <v>0</v>
      </c>
    </row>
    <row r="88" spans="1:24" s="2" customFormat="1" ht="12.75" customHeight="1">
      <c r="A88" s="55" t="s">
        <v>148</v>
      </c>
      <c r="B88" s="56" t="s">
        <v>149</v>
      </c>
      <c r="C88" s="72"/>
      <c r="D88" s="58"/>
      <c r="E88" s="59"/>
      <c r="F88" s="60"/>
      <c r="G88" s="60"/>
      <c r="H88" s="60"/>
      <c r="I88" s="61"/>
      <c r="J88" s="60"/>
      <c r="K88" s="62"/>
      <c r="L88" s="63"/>
      <c r="M88" s="64"/>
      <c r="N88" s="60"/>
      <c r="O88" s="60"/>
      <c r="P88" s="60"/>
      <c r="Q88" s="60"/>
      <c r="R88" s="60"/>
      <c r="S88" s="62"/>
      <c r="T88" s="63"/>
      <c r="U88" s="65"/>
      <c r="V88" s="65"/>
      <c r="W88" s="65"/>
      <c r="X88" s="66"/>
    </row>
    <row r="89" spans="1:24" s="2" customFormat="1" ht="12.75" customHeight="1">
      <c r="A89" s="55"/>
      <c r="B89" s="56" t="s">
        <v>150</v>
      </c>
      <c r="C89" s="72" t="s">
        <v>71</v>
      </c>
      <c r="D89" s="58">
        <v>20</v>
      </c>
      <c r="E89" s="59">
        <v>0</v>
      </c>
      <c r="F89" s="60">
        <f>E89*$G$1</f>
        <v>0</v>
      </c>
      <c r="G89" s="60">
        <f>(E89+F89)*$G$2</f>
        <v>0</v>
      </c>
      <c r="H89" s="60">
        <v>0</v>
      </c>
      <c r="I89" s="61">
        <v>0</v>
      </c>
      <c r="J89" s="60">
        <f>I89*$G$3</f>
        <v>0</v>
      </c>
      <c r="K89" s="62">
        <f>(I89)*$G$4+H89*$G$4*$G$6</f>
        <v>0</v>
      </c>
      <c r="L89" s="63">
        <f>(I89)*$G$5+H89*$G$5*$G$6</f>
        <v>0</v>
      </c>
      <c r="M89" s="64">
        <f>D89*E89</f>
        <v>0</v>
      </c>
      <c r="N89" s="60">
        <f>D89*F89</f>
        <v>0</v>
      </c>
      <c r="O89" s="60">
        <f>D89*G89</f>
        <v>0</v>
      </c>
      <c r="P89" s="60">
        <f>D89*H89</f>
        <v>0</v>
      </c>
      <c r="Q89" s="60">
        <f>D89*I89</f>
        <v>0</v>
      </c>
      <c r="R89" s="60">
        <f>D89*J89</f>
        <v>0</v>
      </c>
      <c r="S89" s="62">
        <f>D89*K89</f>
        <v>0</v>
      </c>
      <c r="T89" s="63">
        <f>D89*L89</f>
        <v>0</v>
      </c>
      <c r="U89" s="65">
        <f>SUM(M89:O89)</f>
        <v>0</v>
      </c>
      <c r="V89" s="65">
        <f>P89</f>
        <v>0</v>
      </c>
      <c r="W89" s="65">
        <f>SUM(Q89:T89)</f>
        <v>0</v>
      </c>
      <c r="X89" s="66">
        <f>SUM(U89:W89)*(1+$W$7)</f>
        <v>0</v>
      </c>
    </row>
    <row r="90" spans="1:24" s="2" customFormat="1" ht="12.75" customHeight="1">
      <c r="A90" s="55"/>
      <c r="B90" s="56" t="s">
        <v>151</v>
      </c>
      <c r="C90" s="72" t="s">
        <v>71</v>
      </c>
      <c r="D90" s="58">
        <v>352.7</v>
      </c>
      <c r="E90" s="59">
        <v>0</v>
      </c>
      <c r="F90" s="60">
        <f>E90*$G$1</f>
        <v>0</v>
      </c>
      <c r="G90" s="60">
        <f>(E90+F90)*$G$2</f>
        <v>0</v>
      </c>
      <c r="H90" s="60">
        <v>0</v>
      </c>
      <c r="I90" s="61">
        <v>0</v>
      </c>
      <c r="J90" s="60">
        <f>I90*$G$3</f>
        <v>0</v>
      </c>
      <c r="K90" s="62">
        <f>(I90)*$G$4+H90*$G$4*$G$6</f>
        <v>0</v>
      </c>
      <c r="L90" s="63">
        <f>(I90)*$G$5+H90*$G$5*$G$6</f>
        <v>0</v>
      </c>
      <c r="M90" s="64">
        <f>D90*E90</f>
        <v>0</v>
      </c>
      <c r="N90" s="60">
        <f>D90*F90</f>
        <v>0</v>
      </c>
      <c r="O90" s="60">
        <f>D90*G90</f>
        <v>0</v>
      </c>
      <c r="P90" s="60">
        <f>D90*H90</f>
        <v>0</v>
      </c>
      <c r="Q90" s="60">
        <f>D90*I90</f>
        <v>0</v>
      </c>
      <c r="R90" s="60">
        <f>D90*J90</f>
        <v>0</v>
      </c>
      <c r="S90" s="62">
        <f>D90*K90</f>
        <v>0</v>
      </c>
      <c r="T90" s="63">
        <f>D90*L90</f>
        <v>0</v>
      </c>
      <c r="U90" s="65">
        <f>SUM(M90:O90)</f>
        <v>0</v>
      </c>
      <c r="V90" s="65">
        <f>P90</f>
        <v>0</v>
      </c>
      <c r="W90" s="65">
        <f>SUM(Q90:T90)</f>
        <v>0</v>
      </c>
      <c r="X90" s="66">
        <f>SUM(U90:W90)*(1+$W$7)</f>
        <v>0</v>
      </c>
    </row>
    <row r="91" spans="1:24" s="2" customFormat="1" ht="12.75" customHeight="1">
      <c r="A91" s="55"/>
      <c r="B91" s="56" t="s">
        <v>152</v>
      </c>
      <c r="C91" s="72" t="s">
        <v>71</v>
      </c>
      <c r="D91" s="58">
        <v>59.3</v>
      </c>
      <c r="E91" s="59">
        <v>0</v>
      </c>
      <c r="F91" s="60">
        <f>E91*$G$1</f>
        <v>0</v>
      </c>
      <c r="G91" s="60">
        <f>(E91+F91)*$G$2</f>
        <v>0</v>
      </c>
      <c r="H91" s="60">
        <v>0</v>
      </c>
      <c r="I91" s="61">
        <v>0</v>
      </c>
      <c r="J91" s="60">
        <f>I91*$G$3</f>
        <v>0</v>
      </c>
      <c r="K91" s="62">
        <f>(I91)*$G$4+H91*$G$4*$G$6</f>
        <v>0</v>
      </c>
      <c r="L91" s="63">
        <f>(I91)*$G$5+H91*$G$5*$G$6</f>
        <v>0</v>
      </c>
      <c r="M91" s="64">
        <f>D91*E91</f>
        <v>0</v>
      </c>
      <c r="N91" s="60">
        <f>D91*F91</f>
        <v>0</v>
      </c>
      <c r="O91" s="60">
        <f>D91*G91</f>
        <v>0</v>
      </c>
      <c r="P91" s="60">
        <f>D91*H91</f>
        <v>0</v>
      </c>
      <c r="Q91" s="60">
        <f>D91*I91</f>
        <v>0</v>
      </c>
      <c r="R91" s="60">
        <f>D91*J91</f>
        <v>0</v>
      </c>
      <c r="S91" s="62">
        <f>D91*K91</f>
        <v>0</v>
      </c>
      <c r="T91" s="63">
        <f>D91*L91</f>
        <v>0</v>
      </c>
      <c r="U91" s="65">
        <f>SUM(M91:O91)</f>
        <v>0</v>
      </c>
      <c r="V91" s="65">
        <f>P91</f>
        <v>0</v>
      </c>
      <c r="W91" s="65">
        <f>SUM(Q91:T91)</f>
        <v>0</v>
      </c>
      <c r="X91" s="66">
        <f>SUM(U91:W91)*(1+$W$7)</f>
        <v>0</v>
      </c>
    </row>
    <row r="92" spans="1:24" s="2" customFormat="1" ht="12.75" customHeight="1">
      <c r="A92" s="55"/>
      <c r="B92" s="56" t="s">
        <v>153</v>
      </c>
      <c r="C92" s="72" t="s">
        <v>71</v>
      </c>
      <c r="D92" s="58">
        <v>67.5</v>
      </c>
      <c r="E92" s="59">
        <v>0</v>
      </c>
      <c r="F92" s="60">
        <f>E92*$G$1</f>
        <v>0</v>
      </c>
      <c r="G92" s="60">
        <f>(E92+F92)*$G$2</f>
        <v>0</v>
      </c>
      <c r="H92" s="60">
        <v>0</v>
      </c>
      <c r="I92" s="61">
        <v>0</v>
      </c>
      <c r="J92" s="60">
        <f>I92*$G$3</f>
        <v>0</v>
      </c>
      <c r="K92" s="62">
        <f>(I92)*$G$4+H92*$G$4*$G$6</f>
        <v>0</v>
      </c>
      <c r="L92" s="63">
        <f>(I92)*$G$5+H92*$G$5*$G$6</f>
        <v>0</v>
      </c>
      <c r="M92" s="64">
        <f>D92*E92</f>
        <v>0</v>
      </c>
      <c r="N92" s="60">
        <f>D92*F92</f>
        <v>0</v>
      </c>
      <c r="O92" s="60">
        <f>D92*G92</f>
        <v>0</v>
      </c>
      <c r="P92" s="60">
        <f>D92*H92</f>
        <v>0</v>
      </c>
      <c r="Q92" s="60">
        <f>D92*I92</f>
        <v>0</v>
      </c>
      <c r="R92" s="60">
        <f>D92*J92</f>
        <v>0</v>
      </c>
      <c r="S92" s="62">
        <f>D92*K92</f>
        <v>0</v>
      </c>
      <c r="T92" s="63">
        <f>D92*L92</f>
        <v>0</v>
      </c>
      <c r="U92" s="65">
        <f>SUM(M92:O92)</f>
        <v>0</v>
      </c>
      <c r="V92" s="65">
        <f>P92</f>
        <v>0</v>
      </c>
      <c r="W92" s="65">
        <f>SUM(Q92:T92)</f>
        <v>0</v>
      </c>
      <c r="X92" s="66">
        <f>SUM(U92:W92)*(1+$W$7)</f>
        <v>0</v>
      </c>
    </row>
    <row r="93" spans="1:24" s="2" customFormat="1" ht="12.75" customHeight="1">
      <c r="A93" s="55"/>
      <c r="B93" s="56" t="s">
        <v>154</v>
      </c>
      <c r="C93" s="72" t="s">
        <v>71</v>
      </c>
      <c r="D93" s="58">
        <v>97.6</v>
      </c>
      <c r="E93" s="59">
        <v>0</v>
      </c>
      <c r="F93" s="60">
        <f>E93*$G$1</f>
        <v>0</v>
      </c>
      <c r="G93" s="60">
        <f>(E93+F93)*$G$2</f>
        <v>0</v>
      </c>
      <c r="H93" s="60">
        <v>0</v>
      </c>
      <c r="I93" s="61">
        <v>0</v>
      </c>
      <c r="J93" s="60">
        <f>I93*$G$3</f>
        <v>0</v>
      </c>
      <c r="K93" s="62">
        <f>(I93)*$G$4+H93*$G$4*$G$6</f>
        <v>0</v>
      </c>
      <c r="L93" s="63">
        <f>(I93)*$G$5+H93*$G$5*$G$6</f>
        <v>0</v>
      </c>
      <c r="M93" s="64">
        <f>D93*E93</f>
        <v>0</v>
      </c>
      <c r="N93" s="60">
        <f>D93*F93</f>
        <v>0</v>
      </c>
      <c r="O93" s="60">
        <f>D93*G93</f>
        <v>0</v>
      </c>
      <c r="P93" s="60">
        <f>D93*H93</f>
        <v>0</v>
      </c>
      <c r="Q93" s="60">
        <f>D93*I93</f>
        <v>0</v>
      </c>
      <c r="R93" s="60">
        <f>D93*J93</f>
        <v>0</v>
      </c>
      <c r="S93" s="62">
        <f>D93*K93</f>
        <v>0</v>
      </c>
      <c r="T93" s="63">
        <f>D93*L93</f>
        <v>0</v>
      </c>
      <c r="U93" s="65">
        <f>SUM(M93:O93)</f>
        <v>0</v>
      </c>
      <c r="V93" s="65">
        <f>P93</f>
        <v>0</v>
      </c>
      <c r="W93" s="65">
        <f>SUM(Q93:T93)</f>
        <v>0</v>
      </c>
      <c r="X93" s="66">
        <f>SUM(U93:W93)*(1+$W$7)</f>
        <v>0</v>
      </c>
    </row>
    <row r="94" spans="1:24" s="2" customFormat="1" ht="12.75" customHeight="1">
      <c r="A94" s="55" t="s">
        <v>155</v>
      </c>
      <c r="B94" s="56" t="s">
        <v>156</v>
      </c>
      <c r="C94" s="72"/>
      <c r="D94" s="58"/>
      <c r="E94" s="59"/>
      <c r="F94" s="60"/>
      <c r="G94" s="60"/>
      <c r="H94" s="60"/>
      <c r="I94" s="61"/>
      <c r="J94" s="60"/>
      <c r="K94" s="62"/>
      <c r="L94" s="63"/>
      <c r="M94" s="64"/>
      <c r="N94" s="60"/>
      <c r="O94" s="60"/>
      <c r="P94" s="60"/>
      <c r="Q94" s="60"/>
      <c r="R94" s="60"/>
      <c r="S94" s="62"/>
      <c r="T94" s="63"/>
      <c r="U94" s="65"/>
      <c r="V94" s="65"/>
      <c r="W94" s="65"/>
      <c r="X94" s="66"/>
    </row>
    <row r="95" spans="1:24" s="2" customFormat="1" ht="12.75" customHeight="1">
      <c r="A95" s="55"/>
      <c r="B95" s="56" t="s">
        <v>157</v>
      </c>
      <c r="C95" s="72" t="s">
        <v>71</v>
      </c>
      <c r="D95" s="58">
        <v>83.7</v>
      </c>
      <c r="E95" s="59">
        <v>0</v>
      </c>
      <c r="F95" s="60">
        <f>E95*$G$1</f>
        <v>0</v>
      </c>
      <c r="G95" s="60">
        <f>(E95+F95)*$G$2</f>
        <v>0</v>
      </c>
      <c r="H95" s="60">
        <v>0</v>
      </c>
      <c r="I95" s="61">
        <v>0</v>
      </c>
      <c r="J95" s="60">
        <f>I95*$G$3</f>
        <v>0</v>
      </c>
      <c r="K95" s="62">
        <f>(I95)*$G$4+H95*$G$4*$G$6</f>
        <v>0</v>
      </c>
      <c r="L95" s="63">
        <f>(I95)*$G$5+H95*$G$5*$G$6</f>
        <v>0</v>
      </c>
      <c r="M95" s="64">
        <f>D95*E95</f>
        <v>0</v>
      </c>
      <c r="N95" s="60">
        <f>D95*F95</f>
        <v>0</v>
      </c>
      <c r="O95" s="60">
        <f>D95*G95</f>
        <v>0</v>
      </c>
      <c r="P95" s="60">
        <f>D95*H95</f>
        <v>0</v>
      </c>
      <c r="Q95" s="60">
        <f>D95*I95</f>
        <v>0</v>
      </c>
      <c r="R95" s="60">
        <f>D95*J95</f>
        <v>0</v>
      </c>
      <c r="S95" s="62">
        <f>D95*K95</f>
        <v>0</v>
      </c>
      <c r="T95" s="63">
        <f>D95*L95</f>
        <v>0</v>
      </c>
      <c r="U95" s="65">
        <f>SUM(M95:O95)</f>
        <v>0</v>
      </c>
      <c r="V95" s="65">
        <f>P95</f>
        <v>0</v>
      </c>
      <c r="W95" s="65">
        <f>SUM(Q95:T95)</f>
        <v>0</v>
      </c>
      <c r="X95" s="66">
        <f>SUM(U95:W95)*(1+$W$7)</f>
        <v>0</v>
      </c>
    </row>
    <row r="96" spans="1:24" s="2" customFormat="1" ht="12.75" customHeight="1">
      <c r="A96" s="55"/>
      <c r="B96" s="56" t="s">
        <v>158</v>
      </c>
      <c r="C96" s="72" t="s">
        <v>71</v>
      </c>
      <c r="D96" s="58">
        <v>141</v>
      </c>
      <c r="E96" s="59">
        <v>0</v>
      </c>
      <c r="F96" s="60">
        <f>E96*$G$1</f>
        <v>0</v>
      </c>
      <c r="G96" s="60">
        <f>(E96+F96)*$G$2</f>
        <v>0</v>
      </c>
      <c r="H96" s="60">
        <v>0</v>
      </c>
      <c r="I96" s="61">
        <v>0</v>
      </c>
      <c r="J96" s="60">
        <f>I96*$G$3</f>
        <v>0</v>
      </c>
      <c r="K96" s="62">
        <f>(I96)*$G$4+H96*$G$4*$G$6</f>
        <v>0</v>
      </c>
      <c r="L96" s="63">
        <f>(I96)*$G$5+H96*$G$5*$G$6</f>
        <v>0</v>
      </c>
      <c r="M96" s="64">
        <f>D96*E96</f>
        <v>0</v>
      </c>
      <c r="N96" s="60">
        <f>D96*F96</f>
        <v>0</v>
      </c>
      <c r="O96" s="60">
        <f>D96*G96</f>
        <v>0</v>
      </c>
      <c r="P96" s="60">
        <f>D96*H96</f>
        <v>0</v>
      </c>
      <c r="Q96" s="60">
        <f>D96*I96</f>
        <v>0</v>
      </c>
      <c r="R96" s="60">
        <f>D96*J96</f>
        <v>0</v>
      </c>
      <c r="S96" s="62">
        <f>D96*K96</f>
        <v>0</v>
      </c>
      <c r="T96" s="63">
        <f>D96*L96</f>
        <v>0</v>
      </c>
      <c r="U96" s="65">
        <f>SUM(M96:O96)</f>
        <v>0</v>
      </c>
      <c r="V96" s="65">
        <f>P96</f>
        <v>0</v>
      </c>
      <c r="W96" s="65">
        <f>SUM(Q96:T96)</f>
        <v>0</v>
      </c>
      <c r="X96" s="66">
        <f>SUM(U96:W96)*(1+$W$7)</f>
        <v>0</v>
      </c>
    </row>
    <row r="97" spans="1:24" s="2" customFormat="1" ht="12.75" customHeight="1">
      <c r="A97" s="55"/>
      <c r="B97" s="56" t="s">
        <v>159</v>
      </c>
      <c r="C97" s="72" t="s">
        <v>71</v>
      </c>
      <c r="D97" s="58">
        <v>9.6</v>
      </c>
      <c r="E97" s="59">
        <v>0</v>
      </c>
      <c r="F97" s="60">
        <f>E97*$G$1</f>
        <v>0</v>
      </c>
      <c r="G97" s="60">
        <f>(E97+F97)*$G$2</f>
        <v>0</v>
      </c>
      <c r="H97" s="60">
        <v>0</v>
      </c>
      <c r="I97" s="61">
        <v>0</v>
      </c>
      <c r="J97" s="60">
        <f>I97*$G$3</f>
        <v>0</v>
      </c>
      <c r="K97" s="62">
        <f>(I97)*$G$4+H97*$G$4*$G$6</f>
        <v>0</v>
      </c>
      <c r="L97" s="63">
        <f>(I97)*$G$5+H97*$G$5*$G$6</f>
        <v>0</v>
      </c>
      <c r="M97" s="64">
        <f>D97*E97</f>
        <v>0</v>
      </c>
      <c r="N97" s="60">
        <f>D97*F97</f>
        <v>0</v>
      </c>
      <c r="O97" s="60">
        <f>D97*G97</f>
        <v>0</v>
      </c>
      <c r="P97" s="60">
        <f>D97*H97</f>
        <v>0</v>
      </c>
      <c r="Q97" s="60">
        <f>D97*I97</f>
        <v>0</v>
      </c>
      <c r="R97" s="60">
        <f>D97*J97</f>
        <v>0</v>
      </c>
      <c r="S97" s="62">
        <f>D97*K97</f>
        <v>0</v>
      </c>
      <c r="T97" s="63">
        <f>D97*L97</f>
        <v>0</v>
      </c>
      <c r="U97" s="65">
        <f>SUM(M97:O97)</f>
        <v>0</v>
      </c>
      <c r="V97" s="65">
        <f>P97</f>
        <v>0</v>
      </c>
      <c r="W97" s="65">
        <f>SUM(Q97:T97)</f>
        <v>0</v>
      </c>
      <c r="X97" s="66">
        <f>SUM(U97:W97)*(1+$W$7)</f>
        <v>0</v>
      </c>
    </row>
    <row r="98" spans="1:24" s="2" customFormat="1" ht="12.75" customHeight="1">
      <c r="A98" s="55"/>
      <c r="B98" s="56" t="s">
        <v>160</v>
      </c>
      <c r="C98" s="72" t="s">
        <v>71</v>
      </c>
      <c r="D98" s="58">
        <v>84</v>
      </c>
      <c r="E98" s="59">
        <v>0</v>
      </c>
      <c r="F98" s="60">
        <f>E98*$G$1</f>
        <v>0</v>
      </c>
      <c r="G98" s="60">
        <f>(E98+F98)*$G$2</f>
        <v>0</v>
      </c>
      <c r="H98" s="60">
        <v>0</v>
      </c>
      <c r="I98" s="61">
        <v>0</v>
      </c>
      <c r="J98" s="60">
        <f>I98*$G$3</f>
        <v>0</v>
      </c>
      <c r="K98" s="62">
        <f>(I98)*$G$4+H98*$G$4*$G$6</f>
        <v>0</v>
      </c>
      <c r="L98" s="63">
        <f>(I98)*$G$5+H98*$G$5*$G$6</f>
        <v>0</v>
      </c>
      <c r="M98" s="64">
        <f>D98*E98</f>
        <v>0</v>
      </c>
      <c r="N98" s="60">
        <f>D98*F98</f>
        <v>0</v>
      </c>
      <c r="O98" s="60">
        <f>D98*G98</f>
        <v>0</v>
      </c>
      <c r="P98" s="60">
        <f>D98*H98</f>
        <v>0</v>
      </c>
      <c r="Q98" s="60">
        <f>D98*I98</f>
        <v>0</v>
      </c>
      <c r="R98" s="60">
        <f>D98*J98</f>
        <v>0</v>
      </c>
      <c r="S98" s="62">
        <f>D98*K98</f>
        <v>0</v>
      </c>
      <c r="T98" s="63">
        <f>D98*L98</f>
        <v>0</v>
      </c>
      <c r="U98" s="65">
        <f>SUM(M98:O98)</f>
        <v>0</v>
      </c>
      <c r="V98" s="65">
        <f>P98</f>
        <v>0</v>
      </c>
      <c r="W98" s="65">
        <f>SUM(Q98:T98)</f>
        <v>0</v>
      </c>
      <c r="X98" s="66">
        <f>SUM(U98:W98)*(1+$W$7)</f>
        <v>0</v>
      </c>
    </row>
    <row r="99" spans="1:24" s="2" customFormat="1" ht="12.75" customHeight="1">
      <c r="A99" s="55"/>
      <c r="B99" s="56" t="s">
        <v>161</v>
      </c>
      <c r="C99" s="72" t="s">
        <v>71</v>
      </c>
      <c r="D99" s="58">
        <v>144</v>
      </c>
      <c r="E99" s="59">
        <v>0</v>
      </c>
      <c r="F99" s="60">
        <f>E99*$G$1</f>
        <v>0</v>
      </c>
      <c r="G99" s="60">
        <f>(E99+F99)*$G$2</f>
        <v>0</v>
      </c>
      <c r="H99" s="60">
        <v>0</v>
      </c>
      <c r="I99" s="61">
        <v>0</v>
      </c>
      <c r="J99" s="60">
        <f>I99*$G$3</f>
        <v>0</v>
      </c>
      <c r="K99" s="62">
        <f>(I99)*$G$4+H99*$G$4*$G$6</f>
        <v>0</v>
      </c>
      <c r="L99" s="63">
        <f>(I99)*$G$5+H99*$G$5*$G$6</f>
        <v>0</v>
      </c>
      <c r="M99" s="64">
        <f>D99*E99</f>
        <v>0</v>
      </c>
      <c r="N99" s="60">
        <f>D99*F99</f>
        <v>0</v>
      </c>
      <c r="O99" s="60">
        <f>D99*G99</f>
        <v>0</v>
      </c>
      <c r="P99" s="60">
        <f>D99*H99</f>
        <v>0</v>
      </c>
      <c r="Q99" s="60">
        <f>D99*I99</f>
        <v>0</v>
      </c>
      <c r="R99" s="60">
        <f>D99*J99</f>
        <v>0</v>
      </c>
      <c r="S99" s="62">
        <f>D99*K99</f>
        <v>0</v>
      </c>
      <c r="T99" s="63">
        <f>D99*L99</f>
        <v>0</v>
      </c>
      <c r="U99" s="65">
        <f>SUM(M99:O99)</f>
        <v>0</v>
      </c>
      <c r="V99" s="65">
        <f>P99</f>
        <v>0</v>
      </c>
      <c r="W99" s="65">
        <f>SUM(Q99:T99)</f>
        <v>0</v>
      </c>
      <c r="X99" s="66">
        <f>SUM(U99:W99)*(1+$W$7)</f>
        <v>0</v>
      </c>
    </row>
    <row r="100" spans="1:24" s="2" customFormat="1" ht="12.75" customHeight="1">
      <c r="A100" s="55" t="s">
        <v>162</v>
      </c>
      <c r="B100" s="56" t="s">
        <v>163</v>
      </c>
      <c r="C100" s="72"/>
      <c r="D100" s="58"/>
      <c r="E100" s="59"/>
      <c r="F100" s="60"/>
      <c r="G100" s="60"/>
      <c r="H100" s="60"/>
      <c r="I100" s="61"/>
      <c r="J100" s="60"/>
      <c r="K100" s="62"/>
      <c r="L100" s="63"/>
      <c r="M100" s="64"/>
      <c r="N100" s="60"/>
      <c r="O100" s="60"/>
      <c r="P100" s="60"/>
      <c r="Q100" s="60"/>
      <c r="R100" s="60"/>
      <c r="S100" s="62"/>
      <c r="T100" s="63"/>
      <c r="U100" s="65"/>
      <c r="V100" s="65"/>
      <c r="W100" s="65"/>
      <c r="X100" s="66"/>
    </row>
    <row r="101" spans="1:24" s="2" customFormat="1" ht="12.75" customHeight="1">
      <c r="A101" s="55"/>
      <c r="B101" s="56" t="s">
        <v>164</v>
      </c>
      <c r="C101" s="72" t="s">
        <v>88</v>
      </c>
      <c r="D101" s="58">
        <v>130</v>
      </c>
      <c r="E101" s="59">
        <v>0</v>
      </c>
      <c r="F101" s="60">
        <f t="shared" ref="F101:F110" si="17">E101*$G$1</f>
        <v>0</v>
      </c>
      <c r="G101" s="60">
        <f t="shared" ref="G101:G110" si="18">(E101+F101)*$G$2</f>
        <v>0</v>
      </c>
      <c r="H101" s="60">
        <v>0</v>
      </c>
      <c r="I101" s="61">
        <v>0</v>
      </c>
      <c r="J101" s="60">
        <f t="shared" ref="J101:J110" si="19">I101*$G$3</f>
        <v>0</v>
      </c>
      <c r="K101" s="62">
        <f t="shared" ref="K101:K110" si="20">(I101)*$G$4+H101*$G$4*$G$6</f>
        <v>0</v>
      </c>
      <c r="L101" s="63">
        <f t="shared" ref="L101:L110" si="21">(I101)*$G$5+H101*$G$5*$G$6</f>
        <v>0</v>
      </c>
      <c r="M101" s="64">
        <f t="shared" ref="M101:M110" si="22">D101*E101</f>
        <v>0</v>
      </c>
      <c r="N101" s="60">
        <f t="shared" ref="N101:N110" si="23">D101*F101</f>
        <v>0</v>
      </c>
      <c r="O101" s="60">
        <f t="shared" ref="O101:O110" si="24">D101*G101</f>
        <v>0</v>
      </c>
      <c r="P101" s="60">
        <f t="shared" ref="P101:P110" si="25">D101*H101</f>
        <v>0</v>
      </c>
      <c r="Q101" s="60">
        <f t="shared" ref="Q101:Q110" si="26">D101*I101</f>
        <v>0</v>
      </c>
      <c r="R101" s="60">
        <f t="shared" ref="R101:R110" si="27">D101*J101</f>
        <v>0</v>
      </c>
      <c r="S101" s="62">
        <f t="shared" ref="S101:S110" si="28">D101*K101</f>
        <v>0</v>
      </c>
      <c r="T101" s="63">
        <f t="shared" ref="T101:T110" si="29">D101*L101</f>
        <v>0</v>
      </c>
      <c r="U101" s="65">
        <f t="shared" ref="U101:U110" si="30">SUM(M101:O101)</f>
        <v>0</v>
      </c>
      <c r="V101" s="65">
        <f t="shared" ref="V101:V110" si="31">P101</f>
        <v>0</v>
      </c>
      <c r="W101" s="65">
        <f t="shared" ref="W101:W110" si="32">SUM(Q101:T101)</f>
        <v>0</v>
      </c>
      <c r="X101" s="66">
        <f t="shared" ref="X101:X110" si="33">SUM(U101:W101)*(1+$W$7)</f>
        <v>0</v>
      </c>
    </row>
    <row r="102" spans="1:24" s="2" customFormat="1" ht="12.75" customHeight="1">
      <c r="A102" s="55"/>
      <c r="B102" s="56" t="s">
        <v>165</v>
      </c>
      <c r="C102" s="72" t="s">
        <v>71</v>
      </c>
      <c r="D102" s="58">
        <v>223</v>
      </c>
      <c r="E102" s="59">
        <v>0</v>
      </c>
      <c r="F102" s="60">
        <f t="shared" si="17"/>
        <v>0</v>
      </c>
      <c r="G102" s="60">
        <f t="shared" si="18"/>
        <v>0</v>
      </c>
      <c r="H102" s="60">
        <v>0</v>
      </c>
      <c r="I102" s="61">
        <v>0</v>
      </c>
      <c r="J102" s="60">
        <f t="shared" si="19"/>
        <v>0</v>
      </c>
      <c r="K102" s="62">
        <f t="shared" si="20"/>
        <v>0</v>
      </c>
      <c r="L102" s="63">
        <f t="shared" si="21"/>
        <v>0</v>
      </c>
      <c r="M102" s="64">
        <f t="shared" si="22"/>
        <v>0</v>
      </c>
      <c r="N102" s="60">
        <f t="shared" si="23"/>
        <v>0</v>
      </c>
      <c r="O102" s="60">
        <f t="shared" si="24"/>
        <v>0</v>
      </c>
      <c r="P102" s="60">
        <f t="shared" si="25"/>
        <v>0</v>
      </c>
      <c r="Q102" s="60">
        <f t="shared" si="26"/>
        <v>0</v>
      </c>
      <c r="R102" s="60">
        <f t="shared" si="27"/>
        <v>0</v>
      </c>
      <c r="S102" s="62">
        <f t="shared" si="28"/>
        <v>0</v>
      </c>
      <c r="T102" s="63">
        <f t="shared" si="29"/>
        <v>0</v>
      </c>
      <c r="U102" s="65">
        <f t="shared" si="30"/>
        <v>0</v>
      </c>
      <c r="V102" s="65">
        <f t="shared" si="31"/>
        <v>0</v>
      </c>
      <c r="W102" s="65">
        <f t="shared" si="32"/>
        <v>0</v>
      </c>
      <c r="X102" s="66">
        <f t="shared" si="33"/>
        <v>0</v>
      </c>
    </row>
    <row r="103" spans="1:24" s="2" customFormat="1" ht="12.75" customHeight="1">
      <c r="A103" s="55"/>
      <c r="B103" s="56" t="s">
        <v>166</v>
      </c>
      <c r="C103" s="72" t="s">
        <v>71</v>
      </c>
      <c r="D103" s="58">
        <v>352.7</v>
      </c>
      <c r="E103" s="59">
        <v>0</v>
      </c>
      <c r="F103" s="60">
        <f t="shared" si="17"/>
        <v>0</v>
      </c>
      <c r="G103" s="60">
        <f t="shared" si="18"/>
        <v>0</v>
      </c>
      <c r="H103" s="60">
        <v>0</v>
      </c>
      <c r="I103" s="61">
        <v>0</v>
      </c>
      <c r="J103" s="60">
        <f t="shared" si="19"/>
        <v>0</v>
      </c>
      <c r="K103" s="62">
        <f t="shared" si="20"/>
        <v>0</v>
      </c>
      <c r="L103" s="63">
        <f t="shared" si="21"/>
        <v>0</v>
      </c>
      <c r="M103" s="64">
        <f t="shared" si="22"/>
        <v>0</v>
      </c>
      <c r="N103" s="60">
        <f t="shared" si="23"/>
        <v>0</v>
      </c>
      <c r="O103" s="60">
        <f t="shared" si="24"/>
        <v>0</v>
      </c>
      <c r="P103" s="60">
        <f t="shared" si="25"/>
        <v>0</v>
      </c>
      <c r="Q103" s="60">
        <f t="shared" si="26"/>
        <v>0</v>
      </c>
      <c r="R103" s="60">
        <f t="shared" si="27"/>
        <v>0</v>
      </c>
      <c r="S103" s="62">
        <f t="shared" si="28"/>
        <v>0</v>
      </c>
      <c r="T103" s="63">
        <f t="shared" si="29"/>
        <v>0</v>
      </c>
      <c r="U103" s="65">
        <f t="shared" si="30"/>
        <v>0</v>
      </c>
      <c r="V103" s="65">
        <f t="shared" si="31"/>
        <v>0</v>
      </c>
      <c r="W103" s="65">
        <f t="shared" si="32"/>
        <v>0</v>
      </c>
      <c r="X103" s="66">
        <f t="shared" si="33"/>
        <v>0</v>
      </c>
    </row>
    <row r="104" spans="1:24" s="2" customFormat="1" ht="12.75" customHeight="1">
      <c r="A104" s="55"/>
      <c r="B104" s="56" t="s">
        <v>167</v>
      </c>
      <c r="C104" s="72" t="s">
        <v>71</v>
      </c>
      <c r="D104" s="58">
        <v>59.3</v>
      </c>
      <c r="E104" s="59">
        <v>0</v>
      </c>
      <c r="F104" s="60">
        <f t="shared" si="17"/>
        <v>0</v>
      </c>
      <c r="G104" s="60">
        <f t="shared" si="18"/>
        <v>0</v>
      </c>
      <c r="H104" s="60">
        <v>0</v>
      </c>
      <c r="I104" s="61">
        <v>0</v>
      </c>
      <c r="J104" s="60">
        <f t="shared" si="19"/>
        <v>0</v>
      </c>
      <c r="K104" s="62">
        <f t="shared" si="20"/>
        <v>0</v>
      </c>
      <c r="L104" s="63">
        <f t="shared" si="21"/>
        <v>0</v>
      </c>
      <c r="M104" s="64">
        <f t="shared" si="22"/>
        <v>0</v>
      </c>
      <c r="N104" s="60">
        <f t="shared" si="23"/>
        <v>0</v>
      </c>
      <c r="O104" s="60">
        <f t="shared" si="24"/>
        <v>0</v>
      </c>
      <c r="P104" s="60">
        <f t="shared" si="25"/>
        <v>0</v>
      </c>
      <c r="Q104" s="60">
        <f t="shared" si="26"/>
        <v>0</v>
      </c>
      <c r="R104" s="60">
        <f t="shared" si="27"/>
        <v>0</v>
      </c>
      <c r="S104" s="62">
        <f t="shared" si="28"/>
        <v>0</v>
      </c>
      <c r="T104" s="63">
        <f t="shared" si="29"/>
        <v>0</v>
      </c>
      <c r="U104" s="65">
        <f t="shared" si="30"/>
        <v>0</v>
      </c>
      <c r="V104" s="65">
        <f t="shared" si="31"/>
        <v>0</v>
      </c>
      <c r="W104" s="65">
        <f t="shared" si="32"/>
        <v>0</v>
      </c>
      <c r="X104" s="66">
        <f t="shared" si="33"/>
        <v>0</v>
      </c>
    </row>
    <row r="105" spans="1:24" s="2" customFormat="1" ht="12.75" customHeight="1">
      <c r="A105" s="55"/>
      <c r="B105" s="56" t="s">
        <v>168</v>
      </c>
      <c r="C105" s="72" t="s">
        <v>71</v>
      </c>
      <c r="D105" s="58">
        <v>67.5</v>
      </c>
      <c r="E105" s="59">
        <v>0</v>
      </c>
      <c r="F105" s="60">
        <f t="shared" si="17"/>
        <v>0</v>
      </c>
      <c r="G105" s="60">
        <f t="shared" si="18"/>
        <v>0</v>
      </c>
      <c r="H105" s="60">
        <v>0</v>
      </c>
      <c r="I105" s="61">
        <v>0</v>
      </c>
      <c r="J105" s="60">
        <f t="shared" si="19"/>
        <v>0</v>
      </c>
      <c r="K105" s="62">
        <f t="shared" si="20"/>
        <v>0</v>
      </c>
      <c r="L105" s="63">
        <f t="shared" si="21"/>
        <v>0</v>
      </c>
      <c r="M105" s="64">
        <f t="shared" si="22"/>
        <v>0</v>
      </c>
      <c r="N105" s="60">
        <f t="shared" si="23"/>
        <v>0</v>
      </c>
      <c r="O105" s="60">
        <f t="shared" si="24"/>
        <v>0</v>
      </c>
      <c r="P105" s="60">
        <f t="shared" si="25"/>
        <v>0</v>
      </c>
      <c r="Q105" s="60">
        <f t="shared" si="26"/>
        <v>0</v>
      </c>
      <c r="R105" s="60">
        <f t="shared" si="27"/>
        <v>0</v>
      </c>
      <c r="S105" s="62">
        <f t="shared" si="28"/>
        <v>0</v>
      </c>
      <c r="T105" s="63">
        <f t="shared" si="29"/>
        <v>0</v>
      </c>
      <c r="U105" s="65">
        <f t="shared" si="30"/>
        <v>0</v>
      </c>
      <c r="V105" s="65">
        <f t="shared" si="31"/>
        <v>0</v>
      </c>
      <c r="W105" s="65">
        <f t="shared" si="32"/>
        <v>0</v>
      </c>
      <c r="X105" s="66">
        <f t="shared" si="33"/>
        <v>0</v>
      </c>
    </row>
    <row r="106" spans="1:24" s="2" customFormat="1" ht="12.75" customHeight="1">
      <c r="A106" s="55"/>
      <c r="B106" s="56" t="s">
        <v>169</v>
      </c>
      <c r="C106" s="72" t="s">
        <v>71</v>
      </c>
      <c r="D106" s="58">
        <v>97.6</v>
      </c>
      <c r="E106" s="59">
        <v>0</v>
      </c>
      <c r="F106" s="60">
        <f t="shared" si="17"/>
        <v>0</v>
      </c>
      <c r="G106" s="60">
        <f t="shared" si="18"/>
        <v>0</v>
      </c>
      <c r="H106" s="60">
        <v>0</v>
      </c>
      <c r="I106" s="61">
        <v>0</v>
      </c>
      <c r="J106" s="60">
        <f t="shared" si="19"/>
        <v>0</v>
      </c>
      <c r="K106" s="62">
        <f t="shared" si="20"/>
        <v>0</v>
      </c>
      <c r="L106" s="63">
        <f t="shared" si="21"/>
        <v>0</v>
      </c>
      <c r="M106" s="64">
        <f t="shared" si="22"/>
        <v>0</v>
      </c>
      <c r="N106" s="60">
        <f t="shared" si="23"/>
        <v>0</v>
      </c>
      <c r="O106" s="60">
        <f t="shared" si="24"/>
        <v>0</v>
      </c>
      <c r="P106" s="60">
        <f t="shared" si="25"/>
        <v>0</v>
      </c>
      <c r="Q106" s="60">
        <f t="shared" si="26"/>
        <v>0</v>
      </c>
      <c r="R106" s="60">
        <f t="shared" si="27"/>
        <v>0</v>
      </c>
      <c r="S106" s="62">
        <f t="shared" si="28"/>
        <v>0</v>
      </c>
      <c r="T106" s="63">
        <f t="shared" si="29"/>
        <v>0</v>
      </c>
      <c r="U106" s="65">
        <f t="shared" si="30"/>
        <v>0</v>
      </c>
      <c r="V106" s="65">
        <f t="shared" si="31"/>
        <v>0</v>
      </c>
      <c r="W106" s="65">
        <f t="shared" si="32"/>
        <v>0</v>
      </c>
      <c r="X106" s="66">
        <f t="shared" si="33"/>
        <v>0</v>
      </c>
    </row>
    <row r="107" spans="1:24" s="2" customFormat="1" ht="12.75" customHeight="1">
      <c r="A107" s="55"/>
      <c r="B107" s="56" t="s">
        <v>170</v>
      </c>
      <c r="C107" s="72" t="s">
        <v>71</v>
      </c>
      <c r="D107" s="58">
        <v>141</v>
      </c>
      <c r="E107" s="59">
        <v>0</v>
      </c>
      <c r="F107" s="60">
        <f t="shared" si="17"/>
        <v>0</v>
      </c>
      <c r="G107" s="60">
        <f t="shared" si="18"/>
        <v>0</v>
      </c>
      <c r="H107" s="60">
        <v>0</v>
      </c>
      <c r="I107" s="61">
        <v>0</v>
      </c>
      <c r="J107" s="60">
        <f t="shared" si="19"/>
        <v>0</v>
      </c>
      <c r="K107" s="62">
        <f t="shared" si="20"/>
        <v>0</v>
      </c>
      <c r="L107" s="63">
        <f t="shared" si="21"/>
        <v>0</v>
      </c>
      <c r="M107" s="64">
        <f t="shared" si="22"/>
        <v>0</v>
      </c>
      <c r="N107" s="60">
        <f t="shared" si="23"/>
        <v>0</v>
      </c>
      <c r="O107" s="60">
        <f t="shared" si="24"/>
        <v>0</v>
      </c>
      <c r="P107" s="60">
        <f t="shared" si="25"/>
        <v>0</v>
      </c>
      <c r="Q107" s="60">
        <f t="shared" si="26"/>
        <v>0</v>
      </c>
      <c r="R107" s="60">
        <f t="shared" si="27"/>
        <v>0</v>
      </c>
      <c r="S107" s="62">
        <f t="shared" si="28"/>
        <v>0</v>
      </c>
      <c r="T107" s="63">
        <f t="shared" si="29"/>
        <v>0</v>
      </c>
      <c r="U107" s="65">
        <f t="shared" si="30"/>
        <v>0</v>
      </c>
      <c r="V107" s="65">
        <f t="shared" si="31"/>
        <v>0</v>
      </c>
      <c r="W107" s="65">
        <f t="shared" si="32"/>
        <v>0</v>
      </c>
      <c r="X107" s="66">
        <f t="shared" si="33"/>
        <v>0</v>
      </c>
    </row>
    <row r="108" spans="1:24" s="2" customFormat="1" ht="12.75" customHeight="1">
      <c r="A108" s="55"/>
      <c r="B108" s="56" t="s">
        <v>171</v>
      </c>
      <c r="C108" s="72" t="s">
        <v>71</v>
      </c>
      <c r="D108" s="58">
        <v>9.6</v>
      </c>
      <c r="E108" s="59">
        <v>0</v>
      </c>
      <c r="F108" s="60">
        <f t="shared" si="17"/>
        <v>0</v>
      </c>
      <c r="G108" s="60">
        <f t="shared" si="18"/>
        <v>0</v>
      </c>
      <c r="H108" s="60">
        <v>0</v>
      </c>
      <c r="I108" s="61">
        <v>0</v>
      </c>
      <c r="J108" s="60">
        <f t="shared" si="19"/>
        <v>0</v>
      </c>
      <c r="K108" s="62">
        <f t="shared" si="20"/>
        <v>0</v>
      </c>
      <c r="L108" s="63">
        <f t="shared" si="21"/>
        <v>0</v>
      </c>
      <c r="M108" s="64">
        <f t="shared" si="22"/>
        <v>0</v>
      </c>
      <c r="N108" s="60">
        <f t="shared" si="23"/>
        <v>0</v>
      </c>
      <c r="O108" s="60">
        <f t="shared" si="24"/>
        <v>0</v>
      </c>
      <c r="P108" s="60">
        <f t="shared" si="25"/>
        <v>0</v>
      </c>
      <c r="Q108" s="60">
        <f t="shared" si="26"/>
        <v>0</v>
      </c>
      <c r="R108" s="60">
        <f t="shared" si="27"/>
        <v>0</v>
      </c>
      <c r="S108" s="62">
        <f t="shared" si="28"/>
        <v>0</v>
      </c>
      <c r="T108" s="63">
        <f t="shared" si="29"/>
        <v>0</v>
      </c>
      <c r="U108" s="65">
        <f t="shared" si="30"/>
        <v>0</v>
      </c>
      <c r="V108" s="65">
        <f t="shared" si="31"/>
        <v>0</v>
      </c>
      <c r="W108" s="65">
        <f t="shared" si="32"/>
        <v>0</v>
      </c>
      <c r="X108" s="66">
        <f t="shared" si="33"/>
        <v>0</v>
      </c>
    </row>
    <row r="109" spans="1:24" s="2" customFormat="1" ht="12.75" customHeight="1">
      <c r="A109" s="55"/>
      <c r="B109" s="56" t="s">
        <v>172</v>
      </c>
      <c r="C109" s="72" t="s">
        <v>71</v>
      </c>
      <c r="D109" s="58">
        <v>84</v>
      </c>
      <c r="E109" s="59">
        <v>0</v>
      </c>
      <c r="F109" s="60">
        <f t="shared" si="17"/>
        <v>0</v>
      </c>
      <c r="G109" s="60">
        <f t="shared" si="18"/>
        <v>0</v>
      </c>
      <c r="H109" s="60">
        <v>0</v>
      </c>
      <c r="I109" s="61">
        <v>0</v>
      </c>
      <c r="J109" s="60">
        <f t="shared" si="19"/>
        <v>0</v>
      </c>
      <c r="K109" s="62">
        <f t="shared" si="20"/>
        <v>0</v>
      </c>
      <c r="L109" s="63">
        <f t="shared" si="21"/>
        <v>0</v>
      </c>
      <c r="M109" s="64">
        <f t="shared" si="22"/>
        <v>0</v>
      </c>
      <c r="N109" s="60">
        <f t="shared" si="23"/>
        <v>0</v>
      </c>
      <c r="O109" s="60">
        <f t="shared" si="24"/>
        <v>0</v>
      </c>
      <c r="P109" s="60">
        <f t="shared" si="25"/>
        <v>0</v>
      </c>
      <c r="Q109" s="60">
        <f t="shared" si="26"/>
        <v>0</v>
      </c>
      <c r="R109" s="60">
        <f t="shared" si="27"/>
        <v>0</v>
      </c>
      <c r="S109" s="62">
        <f t="shared" si="28"/>
        <v>0</v>
      </c>
      <c r="T109" s="63">
        <f t="shared" si="29"/>
        <v>0</v>
      </c>
      <c r="U109" s="65">
        <f t="shared" si="30"/>
        <v>0</v>
      </c>
      <c r="V109" s="65">
        <f t="shared" si="31"/>
        <v>0</v>
      </c>
      <c r="W109" s="65">
        <f t="shared" si="32"/>
        <v>0</v>
      </c>
      <c r="X109" s="66">
        <f t="shared" si="33"/>
        <v>0</v>
      </c>
    </row>
    <row r="110" spans="1:24" s="2" customFormat="1" ht="12.75" customHeight="1">
      <c r="A110" s="55"/>
      <c r="B110" s="56" t="s">
        <v>173</v>
      </c>
      <c r="C110" s="72" t="s">
        <v>71</v>
      </c>
      <c r="D110" s="58">
        <v>144</v>
      </c>
      <c r="E110" s="59">
        <v>0</v>
      </c>
      <c r="F110" s="60">
        <f t="shared" si="17"/>
        <v>0</v>
      </c>
      <c r="G110" s="60">
        <f t="shared" si="18"/>
        <v>0</v>
      </c>
      <c r="H110" s="60">
        <v>0</v>
      </c>
      <c r="I110" s="61">
        <v>0</v>
      </c>
      <c r="J110" s="60">
        <f t="shared" si="19"/>
        <v>0</v>
      </c>
      <c r="K110" s="62">
        <f t="shared" si="20"/>
        <v>0</v>
      </c>
      <c r="L110" s="63">
        <f t="shared" si="21"/>
        <v>0</v>
      </c>
      <c r="M110" s="64">
        <f t="shared" si="22"/>
        <v>0</v>
      </c>
      <c r="N110" s="60">
        <f t="shared" si="23"/>
        <v>0</v>
      </c>
      <c r="O110" s="60">
        <f t="shared" si="24"/>
        <v>0</v>
      </c>
      <c r="P110" s="60">
        <f t="shared" si="25"/>
        <v>0</v>
      </c>
      <c r="Q110" s="60">
        <f t="shared" si="26"/>
        <v>0</v>
      </c>
      <c r="R110" s="60">
        <f t="shared" si="27"/>
        <v>0</v>
      </c>
      <c r="S110" s="62">
        <f t="shared" si="28"/>
        <v>0</v>
      </c>
      <c r="T110" s="63">
        <f t="shared" si="29"/>
        <v>0</v>
      </c>
      <c r="U110" s="65">
        <f t="shared" si="30"/>
        <v>0</v>
      </c>
      <c r="V110" s="65">
        <f t="shared" si="31"/>
        <v>0</v>
      </c>
      <c r="W110" s="65">
        <f t="shared" si="32"/>
        <v>0</v>
      </c>
      <c r="X110" s="66">
        <f t="shared" si="33"/>
        <v>0</v>
      </c>
    </row>
    <row r="111" spans="1:24" s="2" customFormat="1" ht="12.75" customHeight="1">
      <c r="A111" s="55" t="s">
        <v>174</v>
      </c>
      <c r="B111" s="56" t="s">
        <v>175</v>
      </c>
      <c r="C111" s="72"/>
      <c r="D111" s="58"/>
      <c r="E111" s="59"/>
      <c r="F111" s="60"/>
      <c r="G111" s="60"/>
      <c r="H111" s="60"/>
      <c r="I111" s="61"/>
      <c r="J111" s="60"/>
      <c r="K111" s="62"/>
      <c r="L111" s="63"/>
      <c r="M111" s="64"/>
      <c r="N111" s="60"/>
      <c r="O111" s="60"/>
      <c r="P111" s="60"/>
      <c r="Q111" s="60"/>
      <c r="R111" s="60"/>
      <c r="S111" s="62"/>
      <c r="T111" s="63"/>
      <c r="U111" s="65"/>
      <c r="V111" s="65"/>
      <c r="W111" s="65"/>
      <c r="X111" s="66"/>
    </row>
    <row r="112" spans="1:24" s="2" customFormat="1" ht="12.75" customHeight="1">
      <c r="A112" s="55"/>
      <c r="B112" s="56" t="s">
        <v>176</v>
      </c>
      <c r="C112" s="57" t="s">
        <v>71</v>
      </c>
      <c r="D112" s="58">
        <v>89.5</v>
      </c>
      <c r="E112" s="59">
        <v>0</v>
      </c>
      <c r="F112" s="60">
        <f t="shared" ref="F112:F126" si="34">E112*$G$1</f>
        <v>0</v>
      </c>
      <c r="G112" s="60">
        <f t="shared" ref="G112:G126" si="35">(E112+F112)*$G$2</f>
        <v>0</v>
      </c>
      <c r="H112" s="60">
        <v>0</v>
      </c>
      <c r="I112" s="61">
        <v>0</v>
      </c>
      <c r="J112" s="60">
        <f t="shared" ref="J112:J126" si="36">I112*$G$3</f>
        <v>0</v>
      </c>
      <c r="K112" s="62">
        <f t="shared" ref="K112:K126" si="37">(I112)*$G$4+H112*$G$4*$G$6</f>
        <v>0</v>
      </c>
      <c r="L112" s="63">
        <f t="shared" ref="L112:L126" si="38">(I112)*$G$5+H112*$G$5*$G$6</f>
        <v>0</v>
      </c>
      <c r="M112" s="64">
        <f t="shared" ref="M112:M126" si="39">D112*E112</f>
        <v>0</v>
      </c>
      <c r="N112" s="60">
        <f t="shared" ref="N112:N126" si="40">D112*F112</f>
        <v>0</v>
      </c>
      <c r="O112" s="60">
        <f t="shared" ref="O112:O126" si="41">D112*G112</f>
        <v>0</v>
      </c>
      <c r="P112" s="60">
        <f t="shared" ref="P112:P126" si="42">D112*H112</f>
        <v>0</v>
      </c>
      <c r="Q112" s="60">
        <f t="shared" ref="Q112:Q126" si="43">D112*I112</f>
        <v>0</v>
      </c>
      <c r="R112" s="60">
        <f t="shared" ref="R112:R126" si="44">D112*J112</f>
        <v>0</v>
      </c>
      <c r="S112" s="62">
        <f t="shared" ref="S112:S126" si="45">D112*K112</f>
        <v>0</v>
      </c>
      <c r="T112" s="63">
        <f t="shared" ref="T112:T126" si="46">D112*L112</f>
        <v>0</v>
      </c>
      <c r="U112" s="65">
        <f t="shared" ref="U112:U126" si="47">SUM(M112:O112)</f>
        <v>0</v>
      </c>
      <c r="V112" s="65">
        <f t="shared" ref="V112:V126" si="48">P112</f>
        <v>0</v>
      </c>
      <c r="W112" s="65">
        <f t="shared" ref="W112:W126" si="49">SUM(Q112:T112)</f>
        <v>0</v>
      </c>
      <c r="X112" s="66">
        <f t="shared" ref="X112:X126" si="50">SUM(U112:W112)*(1+$W$7)</f>
        <v>0</v>
      </c>
    </row>
    <row r="113" spans="1:24" s="2" customFormat="1" ht="12.75" customHeight="1">
      <c r="A113" s="55"/>
      <c r="B113" s="56" t="s">
        <v>177</v>
      </c>
      <c r="C113" s="57" t="s">
        <v>71</v>
      </c>
      <c r="D113" s="58">
        <v>29</v>
      </c>
      <c r="E113" s="59">
        <v>0</v>
      </c>
      <c r="F113" s="60">
        <f t="shared" si="34"/>
        <v>0</v>
      </c>
      <c r="G113" s="60">
        <f t="shared" si="35"/>
        <v>0</v>
      </c>
      <c r="H113" s="60">
        <v>0</v>
      </c>
      <c r="I113" s="61">
        <v>0</v>
      </c>
      <c r="J113" s="60">
        <f t="shared" si="36"/>
        <v>0</v>
      </c>
      <c r="K113" s="62">
        <f t="shared" si="37"/>
        <v>0</v>
      </c>
      <c r="L113" s="63">
        <f t="shared" si="38"/>
        <v>0</v>
      </c>
      <c r="M113" s="64">
        <f t="shared" si="39"/>
        <v>0</v>
      </c>
      <c r="N113" s="60">
        <f t="shared" si="40"/>
        <v>0</v>
      </c>
      <c r="O113" s="60">
        <f t="shared" si="41"/>
        <v>0</v>
      </c>
      <c r="P113" s="60">
        <f t="shared" si="42"/>
        <v>0</v>
      </c>
      <c r="Q113" s="60">
        <f t="shared" si="43"/>
        <v>0</v>
      </c>
      <c r="R113" s="60">
        <f t="shared" si="44"/>
        <v>0</v>
      </c>
      <c r="S113" s="62">
        <f t="shared" si="45"/>
        <v>0</v>
      </c>
      <c r="T113" s="63">
        <f t="shared" si="46"/>
        <v>0</v>
      </c>
      <c r="U113" s="65">
        <f t="shared" si="47"/>
        <v>0</v>
      </c>
      <c r="V113" s="65">
        <f t="shared" si="48"/>
        <v>0</v>
      </c>
      <c r="W113" s="65">
        <f t="shared" si="49"/>
        <v>0</v>
      </c>
      <c r="X113" s="66">
        <f t="shared" si="50"/>
        <v>0</v>
      </c>
    </row>
    <row r="114" spans="1:24" s="2" customFormat="1" ht="12.75" customHeight="1">
      <c r="A114" s="55"/>
      <c r="B114" s="56" t="s">
        <v>178</v>
      </c>
      <c r="C114" s="72" t="s">
        <v>88</v>
      </c>
      <c r="D114" s="58">
        <v>74</v>
      </c>
      <c r="E114" s="59">
        <v>0</v>
      </c>
      <c r="F114" s="60">
        <f t="shared" si="34"/>
        <v>0</v>
      </c>
      <c r="G114" s="60">
        <f t="shared" si="35"/>
        <v>0</v>
      </c>
      <c r="H114" s="60">
        <v>0</v>
      </c>
      <c r="I114" s="61">
        <v>0</v>
      </c>
      <c r="J114" s="60">
        <f t="shared" si="36"/>
        <v>0</v>
      </c>
      <c r="K114" s="62">
        <f t="shared" si="37"/>
        <v>0</v>
      </c>
      <c r="L114" s="63">
        <f t="shared" si="38"/>
        <v>0</v>
      </c>
      <c r="M114" s="64">
        <f t="shared" si="39"/>
        <v>0</v>
      </c>
      <c r="N114" s="60">
        <f t="shared" si="40"/>
        <v>0</v>
      </c>
      <c r="O114" s="60">
        <f t="shared" si="41"/>
        <v>0</v>
      </c>
      <c r="P114" s="60">
        <f t="shared" si="42"/>
        <v>0</v>
      </c>
      <c r="Q114" s="60">
        <f t="shared" si="43"/>
        <v>0</v>
      </c>
      <c r="R114" s="60">
        <f t="shared" si="44"/>
        <v>0</v>
      </c>
      <c r="S114" s="62">
        <f t="shared" si="45"/>
        <v>0</v>
      </c>
      <c r="T114" s="63">
        <f t="shared" si="46"/>
        <v>0</v>
      </c>
      <c r="U114" s="65">
        <f t="shared" si="47"/>
        <v>0</v>
      </c>
      <c r="V114" s="65">
        <f t="shared" si="48"/>
        <v>0</v>
      </c>
      <c r="W114" s="65">
        <f t="shared" si="49"/>
        <v>0</v>
      </c>
      <c r="X114" s="66">
        <f t="shared" si="50"/>
        <v>0</v>
      </c>
    </row>
    <row r="115" spans="1:24" s="2" customFormat="1" ht="12.75" customHeight="1">
      <c r="A115" s="55"/>
      <c r="B115" s="56" t="s">
        <v>179</v>
      </c>
      <c r="C115" s="72" t="s">
        <v>88</v>
      </c>
      <c r="D115" s="58">
        <v>74</v>
      </c>
      <c r="E115" s="59">
        <v>0</v>
      </c>
      <c r="F115" s="60">
        <f t="shared" si="34"/>
        <v>0</v>
      </c>
      <c r="G115" s="60">
        <f t="shared" si="35"/>
        <v>0</v>
      </c>
      <c r="H115" s="60">
        <v>0</v>
      </c>
      <c r="I115" s="61">
        <v>0</v>
      </c>
      <c r="J115" s="60">
        <f t="shared" si="36"/>
        <v>0</v>
      </c>
      <c r="K115" s="62">
        <f t="shared" si="37"/>
        <v>0</v>
      </c>
      <c r="L115" s="63">
        <f t="shared" si="38"/>
        <v>0</v>
      </c>
      <c r="M115" s="64">
        <f t="shared" si="39"/>
        <v>0</v>
      </c>
      <c r="N115" s="60">
        <f t="shared" si="40"/>
        <v>0</v>
      </c>
      <c r="O115" s="60">
        <f t="shared" si="41"/>
        <v>0</v>
      </c>
      <c r="P115" s="60">
        <f t="shared" si="42"/>
        <v>0</v>
      </c>
      <c r="Q115" s="60">
        <f t="shared" si="43"/>
        <v>0</v>
      </c>
      <c r="R115" s="60">
        <f t="shared" si="44"/>
        <v>0</v>
      </c>
      <c r="S115" s="62">
        <f t="shared" si="45"/>
        <v>0</v>
      </c>
      <c r="T115" s="63">
        <f t="shared" si="46"/>
        <v>0</v>
      </c>
      <c r="U115" s="65">
        <f t="shared" si="47"/>
        <v>0</v>
      </c>
      <c r="V115" s="65">
        <f t="shared" si="48"/>
        <v>0</v>
      </c>
      <c r="W115" s="65">
        <f t="shared" si="49"/>
        <v>0</v>
      </c>
      <c r="X115" s="66">
        <f t="shared" si="50"/>
        <v>0</v>
      </c>
    </row>
    <row r="116" spans="1:24" s="2" customFormat="1" ht="12.75" customHeight="1">
      <c r="A116" s="55"/>
      <c r="B116" s="56" t="s">
        <v>180</v>
      </c>
      <c r="C116" s="72" t="s">
        <v>88</v>
      </c>
      <c r="D116" s="58">
        <v>164</v>
      </c>
      <c r="E116" s="59">
        <v>0</v>
      </c>
      <c r="F116" s="60">
        <f t="shared" si="34"/>
        <v>0</v>
      </c>
      <c r="G116" s="60">
        <f t="shared" si="35"/>
        <v>0</v>
      </c>
      <c r="H116" s="60">
        <v>0</v>
      </c>
      <c r="I116" s="61">
        <v>0</v>
      </c>
      <c r="J116" s="60">
        <f t="shared" si="36"/>
        <v>0</v>
      </c>
      <c r="K116" s="62">
        <f t="shared" si="37"/>
        <v>0</v>
      </c>
      <c r="L116" s="63">
        <f t="shared" si="38"/>
        <v>0</v>
      </c>
      <c r="M116" s="64">
        <f t="shared" si="39"/>
        <v>0</v>
      </c>
      <c r="N116" s="60">
        <f t="shared" si="40"/>
        <v>0</v>
      </c>
      <c r="O116" s="60">
        <f t="shared" si="41"/>
        <v>0</v>
      </c>
      <c r="P116" s="60">
        <f t="shared" si="42"/>
        <v>0</v>
      </c>
      <c r="Q116" s="60">
        <f t="shared" si="43"/>
        <v>0</v>
      </c>
      <c r="R116" s="60">
        <f t="shared" si="44"/>
        <v>0</v>
      </c>
      <c r="S116" s="62">
        <f t="shared" si="45"/>
        <v>0</v>
      </c>
      <c r="T116" s="63">
        <f t="shared" si="46"/>
        <v>0</v>
      </c>
      <c r="U116" s="65">
        <f t="shared" si="47"/>
        <v>0</v>
      </c>
      <c r="V116" s="65">
        <f t="shared" si="48"/>
        <v>0</v>
      </c>
      <c r="W116" s="65">
        <f t="shared" si="49"/>
        <v>0</v>
      </c>
      <c r="X116" s="66">
        <f t="shared" si="50"/>
        <v>0</v>
      </c>
    </row>
    <row r="117" spans="1:24" s="2" customFormat="1" ht="12.75" customHeight="1">
      <c r="A117" s="55"/>
      <c r="B117" s="56" t="s">
        <v>181</v>
      </c>
      <c r="C117" s="72" t="s">
        <v>88</v>
      </c>
      <c r="D117" s="58">
        <v>74</v>
      </c>
      <c r="E117" s="59">
        <v>0</v>
      </c>
      <c r="F117" s="60">
        <f t="shared" si="34"/>
        <v>0</v>
      </c>
      <c r="G117" s="60">
        <f t="shared" si="35"/>
        <v>0</v>
      </c>
      <c r="H117" s="60">
        <v>0</v>
      </c>
      <c r="I117" s="61">
        <v>0</v>
      </c>
      <c r="J117" s="60">
        <f t="shared" si="36"/>
        <v>0</v>
      </c>
      <c r="K117" s="62">
        <f t="shared" si="37"/>
        <v>0</v>
      </c>
      <c r="L117" s="63">
        <f t="shared" si="38"/>
        <v>0</v>
      </c>
      <c r="M117" s="64">
        <f t="shared" si="39"/>
        <v>0</v>
      </c>
      <c r="N117" s="60">
        <f t="shared" si="40"/>
        <v>0</v>
      </c>
      <c r="O117" s="60">
        <f t="shared" si="41"/>
        <v>0</v>
      </c>
      <c r="P117" s="60">
        <f t="shared" si="42"/>
        <v>0</v>
      </c>
      <c r="Q117" s="60">
        <f t="shared" si="43"/>
        <v>0</v>
      </c>
      <c r="R117" s="60">
        <f t="shared" si="44"/>
        <v>0</v>
      </c>
      <c r="S117" s="62">
        <f t="shared" si="45"/>
        <v>0</v>
      </c>
      <c r="T117" s="63">
        <f t="shared" si="46"/>
        <v>0</v>
      </c>
      <c r="U117" s="65">
        <f t="shared" si="47"/>
        <v>0</v>
      </c>
      <c r="V117" s="65">
        <f t="shared" si="48"/>
        <v>0</v>
      </c>
      <c r="W117" s="65">
        <f t="shared" si="49"/>
        <v>0</v>
      </c>
      <c r="X117" s="66">
        <f t="shared" si="50"/>
        <v>0</v>
      </c>
    </row>
    <row r="118" spans="1:24" s="2" customFormat="1" ht="12.75" customHeight="1">
      <c r="A118" s="55"/>
      <c r="B118" s="56" t="s">
        <v>182</v>
      </c>
      <c r="C118" s="72" t="s">
        <v>78</v>
      </c>
      <c r="D118" s="58">
        <v>15</v>
      </c>
      <c r="E118" s="59">
        <v>0</v>
      </c>
      <c r="F118" s="60">
        <f t="shared" si="34"/>
        <v>0</v>
      </c>
      <c r="G118" s="60">
        <f t="shared" si="35"/>
        <v>0</v>
      </c>
      <c r="H118" s="60">
        <v>0</v>
      </c>
      <c r="I118" s="61">
        <v>0</v>
      </c>
      <c r="J118" s="60">
        <f t="shared" si="36"/>
        <v>0</v>
      </c>
      <c r="K118" s="62">
        <f t="shared" si="37"/>
        <v>0</v>
      </c>
      <c r="L118" s="63">
        <f t="shared" si="38"/>
        <v>0</v>
      </c>
      <c r="M118" s="64">
        <f t="shared" si="39"/>
        <v>0</v>
      </c>
      <c r="N118" s="60">
        <f t="shared" si="40"/>
        <v>0</v>
      </c>
      <c r="O118" s="60">
        <f t="shared" si="41"/>
        <v>0</v>
      </c>
      <c r="P118" s="60">
        <f t="shared" si="42"/>
        <v>0</v>
      </c>
      <c r="Q118" s="60">
        <f t="shared" si="43"/>
        <v>0</v>
      </c>
      <c r="R118" s="60">
        <f t="shared" si="44"/>
        <v>0</v>
      </c>
      <c r="S118" s="62">
        <f t="shared" si="45"/>
        <v>0</v>
      </c>
      <c r="T118" s="63">
        <f t="shared" si="46"/>
        <v>0</v>
      </c>
      <c r="U118" s="65">
        <f t="shared" si="47"/>
        <v>0</v>
      </c>
      <c r="V118" s="65">
        <f t="shared" si="48"/>
        <v>0</v>
      </c>
      <c r="W118" s="65">
        <f t="shared" si="49"/>
        <v>0</v>
      </c>
      <c r="X118" s="66">
        <f t="shared" si="50"/>
        <v>0</v>
      </c>
    </row>
    <row r="119" spans="1:24" s="2" customFormat="1" ht="12.75" customHeight="1">
      <c r="A119" s="55"/>
      <c r="B119" s="56" t="s">
        <v>183</v>
      </c>
      <c r="C119" s="72" t="s">
        <v>71</v>
      </c>
      <c r="D119" s="58">
        <v>96</v>
      </c>
      <c r="E119" s="59">
        <v>0</v>
      </c>
      <c r="F119" s="60">
        <f t="shared" si="34"/>
        <v>0</v>
      </c>
      <c r="G119" s="60">
        <f t="shared" si="35"/>
        <v>0</v>
      </c>
      <c r="H119" s="60">
        <v>0</v>
      </c>
      <c r="I119" s="61">
        <v>0</v>
      </c>
      <c r="J119" s="60">
        <f t="shared" si="36"/>
        <v>0</v>
      </c>
      <c r="K119" s="62">
        <f t="shared" si="37"/>
        <v>0</v>
      </c>
      <c r="L119" s="63">
        <f t="shared" si="38"/>
        <v>0</v>
      </c>
      <c r="M119" s="64">
        <f t="shared" si="39"/>
        <v>0</v>
      </c>
      <c r="N119" s="60">
        <f t="shared" si="40"/>
        <v>0</v>
      </c>
      <c r="O119" s="60">
        <f t="shared" si="41"/>
        <v>0</v>
      </c>
      <c r="P119" s="60">
        <f t="shared" si="42"/>
        <v>0</v>
      </c>
      <c r="Q119" s="60">
        <f t="shared" si="43"/>
        <v>0</v>
      </c>
      <c r="R119" s="60">
        <f t="shared" si="44"/>
        <v>0</v>
      </c>
      <c r="S119" s="62">
        <f t="shared" si="45"/>
        <v>0</v>
      </c>
      <c r="T119" s="63">
        <f t="shared" si="46"/>
        <v>0</v>
      </c>
      <c r="U119" s="65">
        <f t="shared" si="47"/>
        <v>0</v>
      </c>
      <c r="V119" s="65">
        <f t="shared" si="48"/>
        <v>0</v>
      </c>
      <c r="W119" s="65">
        <f t="shared" si="49"/>
        <v>0</v>
      </c>
      <c r="X119" s="66">
        <f t="shared" si="50"/>
        <v>0</v>
      </c>
    </row>
    <row r="120" spans="1:24" s="2" customFormat="1" ht="12.75" customHeight="1">
      <c r="A120" s="55"/>
      <c r="B120" s="56" t="s">
        <v>184</v>
      </c>
      <c r="C120" s="72" t="s">
        <v>71</v>
      </c>
      <c r="D120" s="58">
        <v>164</v>
      </c>
      <c r="E120" s="59">
        <v>0</v>
      </c>
      <c r="F120" s="60">
        <f t="shared" si="34"/>
        <v>0</v>
      </c>
      <c r="G120" s="60">
        <f t="shared" si="35"/>
        <v>0</v>
      </c>
      <c r="H120" s="60">
        <v>0</v>
      </c>
      <c r="I120" s="61">
        <v>0</v>
      </c>
      <c r="J120" s="60">
        <f t="shared" si="36"/>
        <v>0</v>
      </c>
      <c r="K120" s="62">
        <f t="shared" si="37"/>
        <v>0</v>
      </c>
      <c r="L120" s="63">
        <f t="shared" si="38"/>
        <v>0</v>
      </c>
      <c r="M120" s="64">
        <f t="shared" si="39"/>
        <v>0</v>
      </c>
      <c r="N120" s="60">
        <f t="shared" si="40"/>
        <v>0</v>
      </c>
      <c r="O120" s="60">
        <f t="shared" si="41"/>
        <v>0</v>
      </c>
      <c r="P120" s="60">
        <f t="shared" si="42"/>
        <v>0</v>
      </c>
      <c r="Q120" s="60">
        <f t="shared" si="43"/>
        <v>0</v>
      </c>
      <c r="R120" s="60">
        <f t="shared" si="44"/>
        <v>0</v>
      </c>
      <c r="S120" s="62">
        <f t="shared" si="45"/>
        <v>0</v>
      </c>
      <c r="T120" s="63">
        <f t="shared" si="46"/>
        <v>0</v>
      </c>
      <c r="U120" s="65">
        <f t="shared" si="47"/>
        <v>0</v>
      </c>
      <c r="V120" s="65">
        <f t="shared" si="48"/>
        <v>0</v>
      </c>
      <c r="W120" s="65">
        <f t="shared" si="49"/>
        <v>0</v>
      </c>
      <c r="X120" s="66">
        <f t="shared" si="50"/>
        <v>0</v>
      </c>
    </row>
    <row r="121" spans="1:24" s="2" customFormat="1" ht="12.75" customHeight="1">
      <c r="A121" s="55"/>
      <c r="B121" s="56" t="s">
        <v>185</v>
      </c>
      <c r="C121" s="72" t="s">
        <v>71</v>
      </c>
      <c r="D121" s="58">
        <v>92</v>
      </c>
      <c r="E121" s="59">
        <v>0</v>
      </c>
      <c r="F121" s="60">
        <f t="shared" si="34"/>
        <v>0</v>
      </c>
      <c r="G121" s="60">
        <f t="shared" si="35"/>
        <v>0</v>
      </c>
      <c r="H121" s="60">
        <v>0</v>
      </c>
      <c r="I121" s="61">
        <v>0</v>
      </c>
      <c r="J121" s="60">
        <f t="shared" si="36"/>
        <v>0</v>
      </c>
      <c r="K121" s="62">
        <f t="shared" si="37"/>
        <v>0</v>
      </c>
      <c r="L121" s="63">
        <f t="shared" si="38"/>
        <v>0</v>
      </c>
      <c r="M121" s="64">
        <f t="shared" si="39"/>
        <v>0</v>
      </c>
      <c r="N121" s="60">
        <f t="shared" si="40"/>
        <v>0</v>
      </c>
      <c r="O121" s="60">
        <f t="shared" si="41"/>
        <v>0</v>
      </c>
      <c r="P121" s="60">
        <f t="shared" si="42"/>
        <v>0</v>
      </c>
      <c r="Q121" s="60">
        <f t="shared" si="43"/>
        <v>0</v>
      </c>
      <c r="R121" s="60">
        <f t="shared" si="44"/>
        <v>0</v>
      </c>
      <c r="S121" s="62">
        <f t="shared" si="45"/>
        <v>0</v>
      </c>
      <c r="T121" s="63">
        <f t="shared" si="46"/>
        <v>0</v>
      </c>
      <c r="U121" s="65">
        <f t="shared" si="47"/>
        <v>0</v>
      </c>
      <c r="V121" s="65">
        <f t="shared" si="48"/>
        <v>0</v>
      </c>
      <c r="W121" s="65">
        <f t="shared" si="49"/>
        <v>0</v>
      </c>
      <c r="X121" s="66">
        <f t="shared" si="50"/>
        <v>0</v>
      </c>
    </row>
    <row r="122" spans="1:24" s="2" customFormat="1" ht="12.75" customHeight="1">
      <c r="A122" s="55"/>
      <c r="B122" s="56" t="s">
        <v>186</v>
      </c>
      <c r="C122" s="72" t="s">
        <v>43</v>
      </c>
      <c r="D122" s="58">
        <v>23</v>
      </c>
      <c r="E122" s="59">
        <v>0</v>
      </c>
      <c r="F122" s="60">
        <f t="shared" si="34"/>
        <v>0</v>
      </c>
      <c r="G122" s="60">
        <f t="shared" si="35"/>
        <v>0</v>
      </c>
      <c r="H122" s="60">
        <v>0</v>
      </c>
      <c r="I122" s="61">
        <v>0</v>
      </c>
      <c r="J122" s="60">
        <f t="shared" si="36"/>
        <v>0</v>
      </c>
      <c r="K122" s="62">
        <f t="shared" si="37"/>
        <v>0</v>
      </c>
      <c r="L122" s="63">
        <f t="shared" si="38"/>
        <v>0</v>
      </c>
      <c r="M122" s="64">
        <f t="shared" si="39"/>
        <v>0</v>
      </c>
      <c r="N122" s="60">
        <f t="shared" si="40"/>
        <v>0</v>
      </c>
      <c r="O122" s="60">
        <f t="shared" si="41"/>
        <v>0</v>
      </c>
      <c r="P122" s="60">
        <f t="shared" si="42"/>
        <v>0</v>
      </c>
      <c r="Q122" s="60">
        <f t="shared" si="43"/>
        <v>0</v>
      </c>
      <c r="R122" s="60">
        <f t="shared" si="44"/>
        <v>0</v>
      </c>
      <c r="S122" s="62">
        <f t="shared" si="45"/>
        <v>0</v>
      </c>
      <c r="T122" s="63">
        <f t="shared" si="46"/>
        <v>0</v>
      </c>
      <c r="U122" s="65">
        <f t="shared" si="47"/>
        <v>0</v>
      </c>
      <c r="V122" s="65">
        <f t="shared" si="48"/>
        <v>0</v>
      </c>
      <c r="W122" s="65">
        <f t="shared" si="49"/>
        <v>0</v>
      </c>
      <c r="X122" s="66">
        <f t="shared" si="50"/>
        <v>0</v>
      </c>
    </row>
    <row r="123" spans="1:24" s="2" customFormat="1" ht="12.75" customHeight="1">
      <c r="A123" s="55"/>
      <c r="B123" s="56" t="s">
        <v>187</v>
      </c>
      <c r="C123" s="72" t="s">
        <v>43</v>
      </c>
      <c r="D123" s="58">
        <v>50</v>
      </c>
      <c r="E123" s="59">
        <v>0</v>
      </c>
      <c r="F123" s="60">
        <f t="shared" si="34"/>
        <v>0</v>
      </c>
      <c r="G123" s="60">
        <f t="shared" si="35"/>
        <v>0</v>
      </c>
      <c r="H123" s="60">
        <v>0</v>
      </c>
      <c r="I123" s="61">
        <v>0</v>
      </c>
      <c r="J123" s="60">
        <f t="shared" si="36"/>
        <v>0</v>
      </c>
      <c r="K123" s="62">
        <f t="shared" si="37"/>
        <v>0</v>
      </c>
      <c r="L123" s="63">
        <f t="shared" si="38"/>
        <v>0</v>
      </c>
      <c r="M123" s="64">
        <f t="shared" si="39"/>
        <v>0</v>
      </c>
      <c r="N123" s="60">
        <f t="shared" si="40"/>
        <v>0</v>
      </c>
      <c r="O123" s="60">
        <f t="shared" si="41"/>
        <v>0</v>
      </c>
      <c r="P123" s="60">
        <f t="shared" si="42"/>
        <v>0</v>
      </c>
      <c r="Q123" s="60">
        <f t="shared" si="43"/>
        <v>0</v>
      </c>
      <c r="R123" s="60">
        <f t="shared" si="44"/>
        <v>0</v>
      </c>
      <c r="S123" s="62">
        <f t="shared" si="45"/>
        <v>0</v>
      </c>
      <c r="T123" s="63">
        <f t="shared" si="46"/>
        <v>0</v>
      </c>
      <c r="U123" s="65">
        <f t="shared" si="47"/>
        <v>0</v>
      </c>
      <c r="V123" s="65">
        <f t="shared" si="48"/>
        <v>0</v>
      </c>
      <c r="W123" s="65">
        <f t="shared" si="49"/>
        <v>0</v>
      </c>
      <c r="X123" s="66">
        <f t="shared" si="50"/>
        <v>0</v>
      </c>
    </row>
    <row r="124" spans="1:24" s="2" customFormat="1" ht="12.75" customHeight="1">
      <c r="A124" s="55"/>
      <c r="B124" s="56" t="s">
        <v>188</v>
      </c>
      <c r="C124" s="72" t="s">
        <v>43</v>
      </c>
      <c r="D124" s="58">
        <v>69</v>
      </c>
      <c r="E124" s="59">
        <v>0</v>
      </c>
      <c r="F124" s="60">
        <f t="shared" si="34"/>
        <v>0</v>
      </c>
      <c r="G124" s="60">
        <f t="shared" si="35"/>
        <v>0</v>
      </c>
      <c r="H124" s="60">
        <v>0</v>
      </c>
      <c r="I124" s="61">
        <v>0</v>
      </c>
      <c r="J124" s="60">
        <f t="shared" si="36"/>
        <v>0</v>
      </c>
      <c r="K124" s="62">
        <f t="shared" si="37"/>
        <v>0</v>
      </c>
      <c r="L124" s="63">
        <f t="shared" si="38"/>
        <v>0</v>
      </c>
      <c r="M124" s="64">
        <f t="shared" si="39"/>
        <v>0</v>
      </c>
      <c r="N124" s="60">
        <f t="shared" si="40"/>
        <v>0</v>
      </c>
      <c r="O124" s="60">
        <f t="shared" si="41"/>
        <v>0</v>
      </c>
      <c r="P124" s="60">
        <f t="shared" si="42"/>
        <v>0</v>
      </c>
      <c r="Q124" s="60">
        <f t="shared" si="43"/>
        <v>0</v>
      </c>
      <c r="R124" s="60">
        <f t="shared" si="44"/>
        <v>0</v>
      </c>
      <c r="S124" s="62">
        <f t="shared" si="45"/>
        <v>0</v>
      </c>
      <c r="T124" s="63">
        <f t="shared" si="46"/>
        <v>0</v>
      </c>
      <c r="U124" s="65">
        <f t="shared" si="47"/>
        <v>0</v>
      </c>
      <c r="V124" s="65">
        <f t="shared" si="48"/>
        <v>0</v>
      </c>
      <c r="W124" s="65">
        <f t="shared" si="49"/>
        <v>0</v>
      </c>
      <c r="X124" s="66">
        <f t="shared" si="50"/>
        <v>0</v>
      </c>
    </row>
    <row r="125" spans="1:24" s="2" customFormat="1" ht="12.75" customHeight="1">
      <c r="A125" s="55"/>
      <c r="B125" s="56" t="s">
        <v>189</v>
      </c>
      <c r="C125" s="72" t="s">
        <v>88</v>
      </c>
      <c r="D125" s="58">
        <v>90</v>
      </c>
      <c r="E125" s="59">
        <v>0</v>
      </c>
      <c r="F125" s="60">
        <f t="shared" si="34"/>
        <v>0</v>
      </c>
      <c r="G125" s="60">
        <f t="shared" si="35"/>
        <v>0</v>
      </c>
      <c r="H125" s="60">
        <v>0</v>
      </c>
      <c r="I125" s="61">
        <v>0</v>
      </c>
      <c r="J125" s="60">
        <f t="shared" si="36"/>
        <v>0</v>
      </c>
      <c r="K125" s="62">
        <f t="shared" si="37"/>
        <v>0</v>
      </c>
      <c r="L125" s="63">
        <f t="shared" si="38"/>
        <v>0</v>
      </c>
      <c r="M125" s="64">
        <f t="shared" si="39"/>
        <v>0</v>
      </c>
      <c r="N125" s="60">
        <f t="shared" si="40"/>
        <v>0</v>
      </c>
      <c r="O125" s="60">
        <f t="shared" si="41"/>
        <v>0</v>
      </c>
      <c r="P125" s="60">
        <f t="shared" si="42"/>
        <v>0</v>
      </c>
      <c r="Q125" s="60">
        <f t="shared" si="43"/>
        <v>0</v>
      </c>
      <c r="R125" s="60">
        <f t="shared" si="44"/>
        <v>0</v>
      </c>
      <c r="S125" s="62">
        <f t="shared" si="45"/>
        <v>0</v>
      </c>
      <c r="T125" s="63">
        <f t="shared" si="46"/>
        <v>0</v>
      </c>
      <c r="U125" s="65">
        <f t="shared" si="47"/>
        <v>0</v>
      </c>
      <c r="V125" s="65">
        <f t="shared" si="48"/>
        <v>0</v>
      </c>
      <c r="W125" s="65">
        <f t="shared" si="49"/>
        <v>0</v>
      </c>
      <c r="X125" s="66">
        <f t="shared" si="50"/>
        <v>0</v>
      </c>
    </row>
    <row r="126" spans="1:24" s="2" customFormat="1" ht="12.75" customHeight="1">
      <c r="A126" s="55"/>
      <c r="B126" s="56" t="s">
        <v>190</v>
      </c>
      <c r="C126" s="72" t="s">
        <v>88</v>
      </c>
      <c r="D126" s="58">
        <v>328</v>
      </c>
      <c r="E126" s="59">
        <v>0</v>
      </c>
      <c r="F126" s="60">
        <f t="shared" si="34"/>
        <v>0</v>
      </c>
      <c r="G126" s="60">
        <f t="shared" si="35"/>
        <v>0</v>
      </c>
      <c r="H126" s="60">
        <v>0</v>
      </c>
      <c r="I126" s="61">
        <v>0</v>
      </c>
      <c r="J126" s="60">
        <f t="shared" si="36"/>
        <v>0</v>
      </c>
      <c r="K126" s="62">
        <f t="shared" si="37"/>
        <v>0</v>
      </c>
      <c r="L126" s="63">
        <f t="shared" si="38"/>
        <v>0</v>
      </c>
      <c r="M126" s="64">
        <f t="shared" si="39"/>
        <v>0</v>
      </c>
      <c r="N126" s="60">
        <f t="shared" si="40"/>
        <v>0</v>
      </c>
      <c r="O126" s="60">
        <f t="shared" si="41"/>
        <v>0</v>
      </c>
      <c r="P126" s="60">
        <f t="shared" si="42"/>
        <v>0</v>
      </c>
      <c r="Q126" s="60">
        <f t="shared" si="43"/>
        <v>0</v>
      </c>
      <c r="R126" s="60">
        <f t="shared" si="44"/>
        <v>0</v>
      </c>
      <c r="S126" s="62">
        <f t="shared" si="45"/>
        <v>0</v>
      </c>
      <c r="T126" s="63">
        <f t="shared" si="46"/>
        <v>0</v>
      </c>
      <c r="U126" s="65">
        <f t="shared" si="47"/>
        <v>0</v>
      </c>
      <c r="V126" s="65">
        <f t="shared" si="48"/>
        <v>0</v>
      </c>
      <c r="W126" s="65">
        <f t="shared" si="49"/>
        <v>0</v>
      </c>
      <c r="X126" s="66">
        <f t="shared" si="50"/>
        <v>0</v>
      </c>
    </row>
    <row r="127" spans="1:24" ht="12.75" customHeight="1">
      <c r="A127" s="48" t="s">
        <v>191</v>
      </c>
      <c r="B127" s="49" t="s">
        <v>192</v>
      </c>
      <c r="C127" s="50"/>
      <c r="D127" s="51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3"/>
      <c r="V127" s="53"/>
      <c r="W127" s="53"/>
      <c r="X127" s="54" t="e">
        <f>SUM(X128:X139)</f>
        <v>#VALUE!</v>
      </c>
    </row>
    <row r="128" spans="1:24" s="2" customFormat="1" ht="12.75" customHeight="1">
      <c r="A128" s="55" t="s">
        <v>193</v>
      </c>
      <c r="B128" s="56" t="s">
        <v>194</v>
      </c>
      <c r="C128" s="72"/>
      <c r="D128" s="58"/>
      <c r="E128" s="59"/>
      <c r="F128" s="60"/>
      <c r="G128" s="60"/>
      <c r="H128" s="60"/>
      <c r="I128" s="61"/>
      <c r="J128" s="60"/>
      <c r="K128" s="62"/>
      <c r="L128" s="63"/>
      <c r="M128" s="64"/>
      <c r="N128" s="60"/>
      <c r="O128" s="60"/>
      <c r="P128" s="60"/>
      <c r="Q128" s="60"/>
      <c r="R128" s="60"/>
      <c r="S128" s="62"/>
      <c r="T128" s="63"/>
      <c r="U128" s="65"/>
      <c r="V128" s="65"/>
      <c r="W128" s="65"/>
      <c r="X128" s="66"/>
    </row>
    <row r="129" spans="1:24" s="2" customFormat="1" ht="12.75" customHeight="1">
      <c r="A129" s="55"/>
      <c r="B129" s="56" t="s">
        <v>195</v>
      </c>
      <c r="C129" s="72" t="s">
        <v>71</v>
      </c>
      <c r="D129" s="58">
        <v>56.8</v>
      </c>
      <c r="E129" s="59">
        <v>0</v>
      </c>
      <c r="F129" s="60">
        <f>E129*$G$1</f>
        <v>0</v>
      </c>
      <c r="G129" s="60">
        <f>(E129+F129)*$G$2</f>
        <v>0</v>
      </c>
      <c r="H129" s="60">
        <v>0</v>
      </c>
      <c r="I129" s="61">
        <v>0</v>
      </c>
      <c r="J129" s="60">
        <f>I129*$G$3</f>
        <v>0</v>
      </c>
      <c r="K129" s="62">
        <f>(I129)*$G$4+H129*$G$4*$G$6</f>
        <v>0</v>
      </c>
      <c r="L129" s="63">
        <f>(I129)*$G$5+H129*$G$5*$G$6</f>
        <v>0</v>
      </c>
      <c r="M129" s="64">
        <f>D129*E129</f>
        <v>0</v>
      </c>
      <c r="N129" s="60">
        <f>D129*F129</f>
        <v>0</v>
      </c>
      <c r="O129" s="60">
        <f>D129*G129</f>
        <v>0</v>
      </c>
      <c r="P129" s="60">
        <f>D129*H129</f>
        <v>0</v>
      </c>
      <c r="Q129" s="60">
        <f>D129*I129</f>
        <v>0</v>
      </c>
      <c r="R129" s="60">
        <f>D129*J129</f>
        <v>0</v>
      </c>
      <c r="S129" s="62">
        <f>D129*K129</f>
        <v>0</v>
      </c>
      <c r="T129" s="63">
        <f>D129*L129</f>
        <v>0</v>
      </c>
      <c r="U129" s="65">
        <f>SUM(M129:O129)</f>
        <v>0</v>
      </c>
      <c r="V129" s="65">
        <f>P129</f>
        <v>0</v>
      </c>
      <c r="W129" s="65">
        <f>SUM(Q129:T129)</f>
        <v>0</v>
      </c>
      <c r="X129" s="66">
        <f>SUM(U129:W129)*(1+$W$7)</f>
        <v>0</v>
      </c>
    </row>
    <row r="130" spans="1:24" s="2" customFormat="1" ht="12.75" customHeight="1">
      <c r="A130" s="55" t="s">
        <v>196</v>
      </c>
      <c r="B130" s="56" t="s">
        <v>197</v>
      </c>
      <c r="C130" s="72"/>
      <c r="D130" s="58"/>
      <c r="E130" s="59"/>
      <c r="F130" s="60"/>
      <c r="G130" s="60"/>
      <c r="H130" s="60"/>
      <c r="I130" s="61"/>
      <c r="J130" s="60"/>
      <c r="K130" s="62"/>
      <c r="L130" s="63"/>
      <c r="M130" s="64"/>
      <c r="N130" s="60"/>
      <c r="O130" s="60"/>
      <c r="P130" s="60"/>
      <c r="Q130" s="60"/>
      <c r="R130" s="60"/>
      <c r="S130" s="62"/>
      <c r="T130" s="63"/>
      <c r="U130" s="65"/>
      <c r="V130" s="65"/>
      <c r="W130" s="65"/>
      <c r="X130" s="66"/>
    </row>
    <row r="131" spans="1:24" s="2" customFormat="1" ht="12.75" customHeight="1">
      <c r="A131" s="55"/>
      <c r="B131" s="56" t="s">
        <v>198</v>
      </c>
      <c r="C131" s="72" t="s">
        <v>71</v>
      </c>
      <c r="D131" s="58">
        <v>29.1</v>
      </c>
      <c r="E131" s="59">
        <v>0</v>
      </c>
      <c r="F131" s="60">
        <f>E131*$G$1</f>
        <v>0</v>
      </c>
      <c r="G131" s="60">
        <f>(E131+F131)*$G$2</f>
        <v>0</v>
      </c>
      <c r="H131" s="60">
        <v>0</v>
      </c>
      <c r="I131" s="61">
        <v>0</v>
      </c>
      <c r="J131" s="60">
        <f>I131*$G$3</f>
        <v>0</v>
      </c>
      <c r="K131" s="62">
        <f>(I131)*$G$4+H131*$G$4*$G$6</f>
        <v>0</v>
      </c>
      <c r="L131" s="63">
        <f>(I131)*$G$5+H131*$G$5*$G$6</f>
        <v>0</v>
      </c>
      <c r="M131" s="64">
        <f>D131*E131</f>
        <v>0</v>
      </c>
      <c r="N131" s="60">
        <f>D131*F131</f>
        <v>0</v>
      </c>
      <c r="O131" s="60">
        <f>D131*G131</f>
        <v>0</v>
      </c>
      <c r="P131" s="60">
        <f>D131*H131</f>
        <v>0</v>
      </c>
      <c r="Q131" s="60">
        <f>D131*I131</f>
        <v>0</v>
      </c>
      <c r="R131" s="60">
        <f>D131*J131</f>
        <v>0</v>
      </c>
      <c r="S131" s="62">
        <f>D131*K131</f>
        <v>0</v>
      </c>
      <c r="T131" s="63">
        <f>D131*L131</f>
        <v>0</v>
      </c>
      <c r="U131" s="65">
        <f>SUM(M131:O131)</f>
        <v>0</v>
      </c>
      <c r="V131" s="65">
        <f>P131</f>
        <v>0</v>
      </c>
      <c r="W131" s="65">
        <f>SUM(Q131:T131)</f>
        <v>0</v>
      </c>
      <c r="X131" s="66">
        <f>SUM(U131:W131)*(1+$W$7)</f>
        <v>0</v>
      </c>
    </row>
    <row r="132" spans="1:24" s="2" customFormat="1" ht="12.75" customHeight="1">
      <c r="A132" s="55"/>
      <c r="B132" s="56" t="s">
        <v>199</v>
      </c>
      <c r="C132" s="72" t="s">
        <v>71</v>
      </c>
      <c r="D132" s="58">
        <v>179.1</v>
      </c>
      <c r="E132" s="59">
        <v>0</v>
      </c>
      <c r="F132" s="60">
        <f>E132*$G$1</f>
        <v>0</v>
      </c>
      <c r="G132" s="60">
        <f>(E132+F132)*$G$2</f>
        <v>0</v>
      </c>
      <c r="H132" s="60">
        <v>0</v>
      </c>
      <c r="I132" s="61">
        <v>0</v>
      </c>
      <c r="J132" s="60">
        <f>I132*$G$3</f>
        <v>0</v>
      </c>
      <c r="K132" s="62">
        <f>(I132)*$G$4+H132*$G$4*$G$6</f>
        <v>0</v>
      </c>
      <c r="L132" s="63">
        <f>(I132)*$G$5+H132*$G$5*$G$6</f>
        <v>0</v>
      </c>
      <c r="M132" s="64">
        <f>D132*E132</f>
        <v>0</v>
      </c>
      <c r="N132" s="60">
        <f>D132*F132</f>
        <v>0</v>
      </c>
      <c r="O132" s="60">
        <f>D132*G132</f>
        <v>0</v>
      </c>
      <c r="P132" s="60">
        <f>D132*H132</f>
        <v>0</v>
      </c>
      <c r="Q132" s="60">
        <f>D132*I132</f>
        <v>0</v>
      </c>
      <c r="R132" s="60">
        <f>D132*J132</f>
        <v>0</v>
      </c>
      <c r="S132" s="62">
        <f>D132*K132</f>
        <v>0</v>
      </c>
      <c r="T132" s="63">
        <f>D132*L132</f>
        <v>0</v>
      </c>
      <c r="U132" s="65">
        <f>SUM(M132:O132)</f>
        <v>0</v>
      </c>
      <c r="V132" s="65">
        <f>P132</f>
        <v>0</v>
      </c>
      <c r="W132" s="65">
        <f>SUM(Q132:T132)</f>
        <v>0</v>
      </c>
      <c r="X132" s="66">
        <f>SUM(U132:W132)*(1+$W$7)</f>
        <v>0</v>
      </c>
    </row>
    <row r="133" spans="1:24" s="2" customFormat="1" ht="12.75" customHeight="1">
      <c r="A133" s="55"/>
      <c r="B133" s="56" t="s">
        <v>200</v>
      </c>
      <c r="C133" s="72" t="s">
        <v>71</v>
      </c>
      <c r="D133" s="58">
        <v>24</v>
      </c>
      <c r="E133" s="59">
        <v>0</v>
      </c>
      <c r="F133" s="60">
        <f>E133*$G$1</f>
        <v>0</v>
      </c>
      <c r="G133" s="60">
        <f>(E133+F133)*$G$2</f>
        <v>0</v>
      </c>
      <c r="H133" s="60">
        <v>0</v>
      </c>
      <c r="I133" s="61">
        <v>0</v>
      </c>
      <c r="J133" s="60">
        <f>I133*$G$3</f>
        <v>0</v>
      </c>
      <c r="K133" s="62">
        <f>(I133)*$G$4+H133*$G$4*$G$6</f>
        <v>0</v>
      </c>
      <c r="L133" s="63">
        <f>(I133)*$G$5+H133*$G$5*$G$6</f>
        <v>0</v>
      </c>
      <c r="M133" s="64">
        <f>D133*E133</f>
        <v>0</v>
      </c>
      <c r="N133" s="60">
        <f>D133*F133</f>
        <v>0</v>
      </c>
      <c r="O133" s="60">
        <f>D133*G133</f>
        <v>0</v>
      </c>
      <c r="P133" s="60">
        <f>D133*H133</f>
        <v>0</v>
      </c>
      <c r="Q133" s="60">
        <f>D133*I133</f>
        <v>0</v>
      </c>
      <c r="R133" s="60">
        <f>D133*J133</f>
        <v>0</v>
      </c>
      <c r="S133" s="62">
        <f>D133*K133</f>
        <v>0</v>
      </c>
      <c r="T133" s="63">
        <f>D133*L133</f>
        <v>0</v>
      </c>
      <c r="U133" s="65">
        <f>SUM(M133:O133)</f>
        <v>0</v>
      </c>
      <c r="V133" s="65">
        <f>P133</f>
        <v>0</v>
      </c>
      <c r="W133" s="65">
        <f>SUM(Q133:T133)</f>
        <v>0</v>
      </c>
      <c r="X133" s="66">
        <f>SUM(U133:W133)*(1+$W$7)</f>
        <v>0</v>
      </c>
    </row>
    <row r="134" spans="1:24" s="2" customFormat="1" ht="12.75" customHeight="1">
      <c r="A134" s="55" t="s">
        <v>196</v>
      </c>
      <c r="B134" s="56" t="s">
        <v>201</v>
      </c>
      <c r="C134" s="72"/>
      <c r="D134" s="58"/>
      <c r="E134" s="59"/>
      <c r="F134" s="60"/>
      <c r="G134" s="60"/>
      <c r="H134" s="60"/>
      <c r="I134" s="61"/>
      <c r="J134" s="60"/>
      <c r="K134" s="62"/>
      <c r="L134" s="63"/>
      <c r="M134" s="64"/>
      <c r="N134" s="60"/>
      <c r="O134" s="60"/>
      <c r="P134" s="60"/>
      <c r="Q134" s="60"/>
      <c r="R134" s="60"/>
      <c r="S134" s="62"/>
      <c r="T134" s="63"/>
      <c r="U134" s="65"/>
      <c r="V134" s="65"/>
      <c r="W134" s="65"/>
      <c r="X134" s="66"/>
    </row>
    <row r="135" spans="1:24" s="2" customFormat="1" ht="12.75" customHeight="1">
      <c r="A135" s="55"/>
      <c r="B135" s="56" t="s">
        <v>202</v>
      </c>
      <c r="C135"/>
      <c r="D135" s="72" t="s">
        <v>203</v>
      </c>
      <c r="E135" s="59">
        <v>0</v>
      </c>
      <c r="F135" s="60">
        <f>E135*$G$1</f>
        <v>0</v>
      </c>
      <c r="G135" s="60">
        <f>(E135+F135)*$G$2</f>
        <v>0</v>
      </c>
      <c r="H135" s="60">
        <v>0</v>
      </c>
      <c r="I135" s="61">
        <v>0</v>
      </c>
      <c r="J135" s="60">
        <f>I135*$G$3</f>
        <v>0</v>
      </c>
      <c r="K135" s="62">
        <f>(I135)*$G$4+H135*$G$4*$G$6</f>
        <v>0</v>
      </c>
      <c r="L135" s="63">
        <f>(I135)*$G$5+H135*$G$5*$G$6</f>
        <v>0</v>
      </c>
      <c r="M135" s="64" t="e">
        <f>D135*E135</f>
        <v>#VALUE!</v>
      </c>
      <c r="N135" s="60" t="e">
        <f>D135*F135</f>
        <v>#VALUE!</v>
      </c>
      <c r="O135" s="60" t="e">
        <f>D135*G135</f>
        <v>#VALUE!</v>
      </c>
      <c r="P135" s="60" t="e">
        <f>D135*H135</f>
        <v>#VALUE!</v>
      </c>
      <c r="Q135" s="60" t="e">
        <f>D135*I135</f>
        <v>#VALUE!</v>
      </c>
      <c r="R135" s="60" t="e">
        <f>D135*J135</f>
        <v>#VALUE!</v>
      </c>
      <c r="S135" s="62" t="e">
        <f>D135*K135</f>
        <v>#VALUE!</v>
      </c>
      <c r="T135" s="63" t="e">
        <f>D135*L135</f>
        <v>#VALUE!</v>
      </c>
      <c r="U135" s="65" t="e">
        <f>SUM(M135:O135)</f>
        <v>#VALUE!</v>
      </c>
      <c r="V135" s="65" t="e">
        <f>P135</f>
        <v>#VALUE!</v>
      </c>
      <c r="W135" s="65" t="e">
        <f>SUM(Q135:T135)</f>
        <v>#VALUE!</v>
      </c>
      <c r="X135" s="66" t="e">
        <f>SUM(U135:W135)*(1+$W$7)</f>
        <v>#VALUE!</v>
      </c>
    </row>
    <row r="136" spans="1:24" s="2" customFormat="1" ht="12.75" customHeight="1">
      <c r="A136" s="55" t="s">
        <v>204</v>
      </c>
      <c r="B136" s="56" t="s">
        <v>205</v>
      </c>
      <c r="C136"/>
      <c r="D136" s="72"/>
      <c r="E136" s="59"/>
      <c r="F136" s="60"/>
      <c r="G136" s="60"/>
      <c r="H136" s="60"/>
      <c r="I136" s="61"/>
      <c r="J136" s="60"/>
      <c r="K136" s="62"/>
      <c r="L136" s="63"/>
      <c r="M136" s="64"/>
      <c r="N136" s="60"/>
      <c r="O136" s="60"/>
      <c r="P136" s="60"/>
      <c r="Q136" s="60"/>
      <c r="R136" s="60"/>
      <c r="S136" s="62"/>
      <c r="T136" s="63"/>
      <c r="U136" s="65"/>
      <c r="V136" s="65"/>
      <c r="W136" s="65"/>
      <c r="X136" s="66"/>
    </row>
    <row r="137" spans="1:24" s="2" customFormat="1" ht="12.75" customHeight="1">
      <c r="A137" s="55"/>
      <c r="B137" s="56" t="s">
        <v>206</v>
      </c>
      <c r="C137" s="72" t="s">
        <v>71</v>
      </c>
      <c r="D137" s="58">
        <v>5</v>
      </c>
      <c r="E137" s="59">
        <v>0</v>
      </c>
      <c r="F137" s="60">
        <f>E137*$G$1</f>
        <v>0</v>
      </c>
      <c r="G137" s="60">
        <f>(E137+F137)*$G$2</f>
        <v>0</v>
      </c>
      <c r="H137" s="60">
        <v>0</v>
      </c>
      <c r="I137" s="61">
        <v>0</v>
      </c>
      <c r="J137" s="60">
        <f>I137*$G$3</f>
        <v>0</v>
      </c>
      <c r="K137" s="62">
        <f>(I137)*$G$4+H137*$G$4*$G$6</f>
        <v>0</v>
      </c>
      <c r="L137" s="63">
        <f>(I137)*$G$5+H137*$G$5*$G$6</f>
        <v>0</v>
      </c>
      <c r="M137" s="64">
        <f>D137*E137</f>
        <v>0</v>
      </c>
      <c r="N137" s="60">
        <f>D137*F137</f>
        <v>0</v>
      </c>
      <c r="O137" s="60">
        <f>D137*G137</f>
        <v>0</v>
      </c>
      <c r="P137" s="60">
        <f>D137*H137</f>
        <v>0</v>
      </c>
      <c r="Q137" s="60">
        <f>D137*I137</f>
        <v>0</v>
      </c>
      <c r="R137" s="60">
        <f>D137*J137</f>
        <v>0</v>
      </c>
      <c r="S137" s="62">
        <f>D137*K137</f>
        <v>0</v>
      </c>
      <c r="T137" s="63">
        <f>D137*L137</f>
        <v>0</v>
      </c>
      <c r="U137" s="65">
        <f>SUM(M137:O137)</f>
        <v>0</v>
      </c>
      <c r="V137" s="65">
        <f>P137</f>
        <v>0</v>
      </c>
      <c r="W137" s="65">
        <f>SUM(Q137:T137)</f>
        <v>0</v>
      </c>
      <c r="X137" s="66">
        <f>SUM(U137:W137)*(1+$W$7)</f>
        <v>0</v>
      </c>
    </row>
    <row r="138" spans="1:24" s="2" customFormat="1" ht="12.75" customHeight="1">
      <c r="A138" s="55"/>
      <c r="B138" s="56" t="s">
        <v>207</v>
      </c>
      <c r="C138" s="72" t="s">
        <v>71</v>
      </c>
      <c r="D138" s="58">
        <v>4</v>
      </c>
      <c r="E138" s="59">
        <v>0</v>
      </c>
      <c r="F138" s="60">
        <f>E138*$G$1</f>
        <v>0</v>
      </c>
      <c r="G138" s="60">
        <f>(E138+F138)*$G$2</f>
        <v>0</v>
      </c>
      <c r="H138" s="60">
        <v>0</v>
      </c>
      <c r="I138" s="61">
        <v>0</v>
      </c>
      <c r="J138" s="60">
        <f>I138*$G$3</f>
        <v>0</v>
      </c>
      <c r="K138" s="62">
        <f>(I138)*$G$4+H138*$G$4*$G$6</f>
        <v>0</v>
      </c>
      <c r="L138" s="63">
        <f>(I138)*$G$5+H138*$G$5*$G$6</f>
        <v>0</v>
      </c>
      <c r="M138" s="64">
        <f>D138*E138</f>
        <v>0</v>
      </c>
      <c r="N138" s="60">
        <f>D138*F138</f>
        <v>0</v>
      </c>
      <c r="O138" s="60">
        <f>D138*G138</f>
        <v>0</v>
      </c>
      <c r="P138" s="60">
        <f>D138*H138</f>
        <v>0</v>
      </c>
      <c r="Q138" s="60">
        <f>D138*I138</f>
        <v>0</v>
      </c>
      <c r="R138" s="60">
        <f>D138*J138</f>
        <v>0</v>
      </c>
      <c r="S138" s="62">
        <f>D138*K138</f>
        <v>0</v>
      </c>
      <c r="T138" s="63">
        <f>D138*L138</f>
        <v>0</v>
      </c>
      <c r="U138" s="65">
        <f>SUM(M138:O138)</f>
        <v>0</v>
      </c>
      <c r="V138" s="65">
        <f>P138</f>
        <v>0</v>
      </c>
      <c r="W138" s="65">
        <f>SUM(Q138:T138)</f>
        <v>0</v>
      </c>
      <c r="X138" s="66">
        <f>SUM(U138:W138)*(1+$W$7)</f>
        <v>0</v>
      </c>
    </row>
    <row r="139" spans="1:24" s="2" customFormat="1" ht="12.75" customHeight="1">
      <c r="A139" s="55"/>
      <c r="B139" s="56" t="s">
        <v>208</v>
      </c>
      <c r="C139" s="72" t="s">
        <v>71</v>
      </c>
      <c r="D139" s="58">
        <v>6</v>
      </c>
      <c r="E139" s="59">
        <v>0</v>
      </c>
      <c r="F139" s="60">
        <f>E139*$G$1</f>
        <v>0</v>
      </c>
      <c r="G139" s="60">
        <f>(E139+F139)*$G$2</f>
        <v>0</v>
      </c>
      <c r="H139" s="60">
        <v>0</v>
      </c>
      <c r="I139" s="61">
        <v>0</v>
      </c>
      <c r="J139" s="60">
        <f>I139*$G$3</f>
        <v>0</v>
      </c>
      <c r="K139" s="62">
        <f>(I139)*$G$4+H139*$G$4*$G$6</f>
        <v>0</v>
      </c>
      <c r="L139" s="63">
        <f>(I139)*$G$5+H139*$G$5*$G$6</f>
        <v>0</v>
      </c>
      <c r="M139" s="64">
        <f>D139*E139</f>
        <v>0</v>
      </c>
      <c r="N139" s="60">
        <f>D139*F139</f>
        <v>0</v>
      </c>
      <c r="O139" s="60">
        <f>D139*G139</f>
        <v>0</v>
      </c>
      <c r="P139" s="60">
        <f>D139*H139</f>
        <v>0</v>
      </c>
      <c r="Q139" s="60">
        <f>D139*I139</f>
        <v>0</v>
      </c>
      <c r="R139" s="60">
        <f>D139*J139</f>
        <v>0</v>
      </c>
      <c r="S139" s="62">
        <f>D139*K139</f>
        <v>0</v>
      </c>
      <c r="T139" s="63">
        <f>D139*L139</f>
        <v>0</v>
      </c>
      <c r="U139" s="65">
        <f>SUM(M139:O139)</f>
        <v>0</v>
      </c>
      <c r="V139" s="65">
        <f>P139</f>
        <v>0</v>
      </c>
      <c r="W139" s="65">
        <f>SUM(Q139:T139)</f>
        <v>0</v>
      </c>
      <c r="X139" s="66">
        <f>SUM(U139:W139)*(1+$W$7)</f>
        <v>0</v>
      </c>
    </row>
    <row r="140" spans="1:24" ht="12.75" customHeight="1">
      <c r="A140" s="48" t="s">
        <v>209</v>
      </c>
      <c r="B140" s="49" t="s">
        <v>210</v>
      </c>
      <c r="C140" s="50"/>
      <c r="D140" s="51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3"/>
      <c r="V140" s="53"/>
      <c r="W140" s="53"/>
      <c r="X140" s="54">
        <f>SUM(X141+X161+X166)</f>
        <v>0</v>
      </c>
    </row>
    <row r="141" spans="1:24" ht="12.75" customHeight="1">
      <c r="A141" s="48" t="s">
        <v>211</v>
      </c>
      <c r="B141" s="49" t="s">
        <v>212</v>
      </c>
      <c r="C141" s="50"/>
      <c r="D141" s="51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3"/>
      <c r="V141" s="53"/>
      <c r="W141" s="53"/>
      <c r="X141" s="54">
        <f>SUM(X142:X160)</f>
        <v>0</v>
      </c>
    </row>
    <row r="142" spans="1:24" s="2" customFormat="1" ht="12.75" customHeight="1">
      <c r="A142" s="55" t="s">
        <v>213</v>
      </c>
      <c r="B142" s="56" t="s">
        <v>214</v>
      </c>
      <c r="C142" s="57"/>
      <c r="D142" s="58"/>
      <c r="E142" s="59"/>
      <c r="F142" s="60"/>
      <c r="G142" s="60"/>
      <c r="H142" s="60"/>
      <c r="I142" s="61"/>
      <c r="J142" s="60"/>
      <c r="K142" s="62"/>
      <c r="L142" s="63"/>
      <c r="M142" s="64"/>
      <c r="N142" s="60"/>
      <c r="O142" s="60"/>
      <c r="P142" s="60"/>
      <c r="Q142" s="60"/>
      <c r="R142" s="60"/>
      <c r="S142" s="62"/>
      <c r="T142" s="63"/>
      <c r="U142" s="65"/>
      <c r="V142" s="65"/>
      <c r="W142" s="65"/>
      <c r="X142" s="66"/>
    </row>
    <row r="143" spans="1:24" s="2" customFormat="1" ht="12.75" customHeight="1">
      <c r="A143" s="55"/>
      <c r="B143" s="56" t="s">
        <v>215</v>
      </c>
      <c r="C143" s="57" t="s">
        <v>78</v>
      </c>
      <c r="D143" s="58">
        <v>50</v>
      </c>
      <c r="E143" s="59">
        <v>0</v>
      </c>
      <c r="F143" s="60">
        <f>E143*$G$1</f>
        <v>0</v>
      </c>
      <c r="G143" s="60">
        <f>(E143+F143)*$G$2</f>
        <v>0</v>
      </c>
      <c r="H143" s="60">
        <v>0</v>
      </c>
      <c r="I143" s="61">
        <v>0</v>
      </c>
      <c r="J143" s="60">
        <f>I143*$G$3</f>
        <v>0</v>
      </c>
      <c r="K143" s="62">
        <f>(I143)*$G$4+H143*$G$4*$G$6</f>
        <v>0</v>
      </c>
      <c r="L143" s="63">
        <f>(I143)*$G$5+H143*$G$5*$G$6</f>
        <v>0</v>
      </c>
      <c r="M143" s="64">
        <f>D143*E143</f>
        <v>0</v>
      </c>
      <c r="N143" s="60">
        <f>D143*F143</f>
        <v>0</v>
      </c>
      <c r="O143" s="60">
        <f>D143*G143</f>
        <v>0</v>
      </c>
      <c r="P143" s="60">
        <f>D143*H143</f>
        <v>0</v>
      </c>
      <c r="Q143" s="60">
        <f>D143*I143</f>
        <v>0</v>
      </c>
      <c r="R143" s="60">
        <f>D143*J143</f>
        <v>0</v>
      </c>
      <c r="S143" s="62">
        <f>D143*K143</f>
        <v>0</v>
      </c>
      <c r="T143" s="63">
        <f>D143*L143</f>
        <v>0</v>
      </c>
      <c r="U143" s="65">
        <f>SUM(M143:O143)</f>
        <v>0</v>
      </c>
      <c r="V143" s="65">
        <f>P143</f>
        <v>0</v>
      </c>
      <c r="W143" s="65">
        <f>SUM(Q143:T143)</f>
        <v>0</v>
      </c>
      <c r="X143" s="66">
        <f>SUM(U143:W143)*(1+$W$1)</f>
        <v>0</v>
      </c>
    </row>
    <row r="144" spans="1:24" s="2" customFormat="1" ht="12.75" customHeight="1">
      <c r="A144" s="55"/>
      <c r="B144" s="56" t="s">
        <v>216</v>
      </c>
      <c r="C144" s="72" t="s">
        <v>78</v>
      </c>
      <c r="D144" s="58">
        <v>17</v>
      </c>
      <c r="E144" s="59">
        <v>0</v>
      </c>
      <c r="F144" s="60">
        <f>E144*$G$1</f>
        <v>0</v>
      </c>
      <c r="G144" s="60">
        <f>(E144+F144)*$G$2</f>
        <v>0</v>
      </c>
      <c r="H144" s="60">
        <v>0</v>
      </c>
      <c r="I144" s="61">
        <v>0</v>
      </c>
      <c r="J144" s="60">
        <f>I144*$G$3</f>
        <v>0</v>
      </c>
      <c r="K144" s="62">
        <f>(I144)*$G$4+H144*$G$4*$G$6</f>
        <v>0</v>
      </c>
      <c r="L144" s="63">
        <f>(I144)*$G$5+H144*$G$5*$G$6</f>
        <v>0</v>
      </c>
      <c r="M144" s="64">
        <f>D144*E144</f>
        <v>0</v>
      </c>
      <c r="N144" s="60">
        <f>D144*F144</f>
        <v>0</v>
      </c>
      <c r="O144" s="60">
        <f>D144*G144</f>
        <v>0</v>
      </c>
      <c r="P144" s="60">
        <f>D144*H144</f>
        <v>0</v>
      </c>
      <c r="Q144" s="60">
        <f>D144*I144</f>
        <v>0</v>
      </c>
      <c r="R144" s="60">
        <f>D144*J144</f>
        <v>0</v>
      </c>
      <c r="S144" s="62">
        <f>D144*K144</f>
        <v>0</v>
      </c>
      <c r="T144" s="63">
        <f>D144*L144</f>
        <v>0</v>
      </c>
      <c r="U144" s="65">
        <f>SUM(M144:O144)</f>
        <v>0</v>
      </c>
      <c r="V144" s="65">
        <f>P144</f>
        <v>0</v>
      </c>
      <c r="W144" s="65">
        <f>SUM(Q144:T144)</f>
        <v>0</v>
      </c>
      <c r="X144" s="66">
        <f>SUM(U144:W144)*(1+$W$7)</f>
        <v>0</v>
      </c>
    </row>
    <row r="145" spans="1:24" s="2" customFormat="1" ht="12.75" customHeight="1">
      <c r="A145" s="55"/>
      <c r="B145" s="56" t="s">
        <v>217</v>
      </c>
      <c r="C145" s="57" t="s">
        <v>71</v>
      </c>
      <c r="D145" s="58">
        <v>80</v>
      </c>
      <c r="E145" s="59">
        <v>0</v>
      </c>
      <c r="F145" s="60">
        <f>E145*$G$1</f>
        <v>0</v>
      </c>
      <c r="G145" s="60">
        <f>(E145+F145)*$G$2</f>
        <v>0</v>
      </c>
      <c r="H145" s="60">
        <v>0</v>
      </c>
      <c r="I145" s="61">
        <v>0</v>
      </c>
      <c r="J145" s="60">
        <f>I145*$G$3</f>
        <v>0</v>
      </c>
      <c r="K145" s="62">
        <f>(I145)*$G$4+H145*$G$4*$G$6</f>
        <v>0</v>
      </c>
      <c r="L145" s="63">
        <f>(I145)*$G$5+H145*$G$5*$G$6</f>
        <v>0</v>
      </c>
      <c r="M145" s="64">
        <f>D145*E145</f>
        <v>0</v>
      </c>
      <c r="N145" s="60">
        <f>D145*F145</f>
        <v>0</v>
      </c>
      <c r="O145" s="60">
        <f>D145*G145</f>
        <v>0</v>
      </c>
      <c r="P145" s="60">
        <f>D145*H145</f>
        <v>0</v>
      </c>
      <c r="Q145" s="60">
        <f>D145*I145</f>
        <v>0</v>
      </c>
      <c r="R145" s="60">
        <f>D145*J145</f>
        <v>0</v>
      </c>
      <c r="S145" s="62">
        <f>D145*K145</f>
        <v>0</v>
      </c>
      <c r="T145" s="63">
        <f>D145*L145</f>
        <v>0</v>
      </c>
      <c r="U145" s="65">
        <f>SUM(M145:O145)</f>
        <v>0</v>
      </c>
      <c r="V145" s="65">
        <f>P145</f>
        <v>0</v>
      </c>
      <c r="W145" s="65">
        <f>SUM(Q145:T145)</f>
        <v>0</v>
      </c>
      <c r="X145" s="66">
        <f>SUM(U145:W145)*(1+$W$7)</f>
        <v>0</v>
      </c>
    </row>
    <row r="146" spans="1:24" s="2" customFormat="1" ht="12.75" customHeight="1">
      <c r="A146" s="55"/>
      <c r="B146" s="56" t="s">
        <v>218</v>
      </c>
      <c r="C146" s="72" t="s">
        <v>78</v>
      </c>
      <c r="D146" s="58">
        <v>1</v>
      </c>
      <c r="E146" s="59">
        <v>0</v>
      </c>
      <c r="F146" s="60">
        <f>E146*$G$1</f>
        <v>0</v>
      </c>
      <c r="G146" s="60">
        <f>(E146+F146)*$G$2</f>
        <v>0</v>
      </c>
      <c r="H146" s="60">
        <v>0</v>
      </c>
      <c r="I146" s="61">
        <v>0</v>
      </c>
      <c r="J146" s="60">
        <f>I146*$G$3</f>
        <v>0</v>
      </c>
      <c r="K146" s="62">
        <f>(I146)*$G$4+H146*$G$4*$G$6</f>
        <v>0</v>
      </c>
      <c r="L146" s="63">
        <f>(I146)*$G$5+H146*$G$5*$G$6</f>
        <v>0</v>
      </c>
      <c r="M146" s="64">
        <f>D146*E146</f>
        <v>0</v>
      </c>
      <c r="N146" s="60">
        <f>D146*F146</f>
        <v>0</v>
      </c>
      <c r="O146" s="60">
        <f>D146*G146</f>
        <v>0</v>
      </c>
      <c r="P146" s="60">
        <f>D146*H146</f>
        <v>0</v>
      </c>
      <c r="Q146" s="60">
        <f>D146*I146</f>
        <v>0</v>
      </c>
      <c r="R146" s="60">
        <f>D146*J146</f>
        <v>0</v>
      </c>
      <c r="S146" s="62">
        <f>D146*K146</f>
        <v>0</v>
      </c>
      <c r="T146" s="63">
        <f>D146*L146</f>
        <v>0</v>
      </c>
      <c r="U146" s="65">
        <f>SUM(M146:O146)</f>
        <v>0</v>
      </c>
      <c r="V146" s="65">
        <f>P146</f>
        <v>0</v>
      </c>
      <c r="W146" s="65">
        <f>SUM(Q146:T146)</f>
        <v>0</v>
      </c>
      <c r="X146" s="66">
        <f>SUM(U146:W146)*(1+$W$1)</f>
        <v>0</v>
      </c>
    </row>
    <row r="147" spans="1:24" s="2" customFormat="1" ht="12.75" customHeight="1">
      <c r="A147" s="55"/>
      <c r="B147" s="56" t="s">
        <v>219</v>
      </c>
      <c r="C147" s="72" t="s">
        <v>78</v>
      </c>
      <c r="D147" s="58">
        <v>1</v>
      </c>
      <c r="E147" s="59">
        <v>0</v>
      </c>
      <c r="F147" s="60">
        <f>E147*$G$1</f>
        <v>0</v>
      </c>
      <c r="G147" s="60">
        <f>(E147+F147)*$G$2</f>
        <v>0</v>
      </c>
      <c r="H147" s="60">
        <v>0</v>
      </c>
      <c r="I147" s="61">
        <v>0</v>
      </c>
      <c r="J147" s="60">
        <f>I147*$G$3</f>
        <v>0</v>
      </c>
      <c r="K147" s="62">
        <f>(I147)*$G$4+H147*$G$4*$G$6</f>
        <v>0</v>
      </c>
      <c r="L147" s="63">
        <f>(I147)*$G$5+H147*$G$5*$G$6</f>
        <v>0</v>
      </c>
      <c r="M147" s="64">
        <f>D147*E147</f>
        <v>0</v>
      </c>
      <c r="N147" s="60">
        <f>D147*F147</f>
        <v>0</v>
      </c>
      <c r="O147" s="60">
        <f>D147*G147</f>
        <v>0</v>
      </c>
      <c r="P147" s="60">
        <f>D147*H147</f>
        <v>0</v>
      </c>
      <c r="Q147" s="60">
        <f>D147*I147</f>
        <v>0</v>
      </c>
      <c r="R147" s="60">
        <f>D147*J147</f>
        <v>0</v>
      </c>
      <c r="S147" s="62">
        <f>D147*K147</f>
        <v>0</v>
      </c>
      <c r="T147" s="63">
        <f>D147*L147</f>
        <v>0</v>
      </c>
      <c r="U147" s="65">
        <f>SUM(M147:O147)</f>
        <v>0</v>
      </c>
      <c r="V147" s="65">
        <f>P147</f>
        <v>0</v>
      </c>
      <c r="W147" s="65">
        <f>SUM(Q147:T147)</f>
        <v>0</v>
      </c>
      <c r="X147" s="66">
        <f>SUM(U147:W147)*(1+$W$1)</f>
        <v>0</v>
      </c>
    </row>
    <row r="148" spans="1:24" s="2" customFormat="1" ht="12.75" customHeight="1">
      <c r="A148" s="55" t="s">
        <v>220</v>
      </c>
      <c r="B148" s="56" t="s">
        <v>221</v>
      </c>
      <c r="C148" s="72"/>
      <c r="D148" s="58"/>
      <c r="E148" s="78"/>
      <c r="F148" s="60"/>
      <c r="G148" s="60"/>
      <c r="H148" s="60"/>
      <c r="I148" s="61"/>
      <c r="J148" s="60"/>
      <c r="K148" s="62"/>
      <c r="L148" s="63"/>
      <c r="M148" s="64"/>
      <c r="N148" s="60"/>
      <c r="O148" s="60"/>
      <c r="P148" s="60"/>
      <c r="Q148" s="60"/>
      <c r="R148" s="60"/>
      <c r="S148" s="62"/>
      <c r="T148" s="63"/>
      <c r="U148" s="65"/>
      <c r="V148" s="65"/>
      <c r="W148" s="65"/>
      <c r="X148" s="66"/>
    </row>
    <row r="149" spans="1:24" s="2" customFormat="1" ht="12.75" customHeight="1">
      <c r="A149" s="55"/>
      <c r="B149" s="56" t="s">
        <v>222</v>
      </c>
      <c r="C149" s="72" t="s">
        <v>71</v>
      </c>
      <c r="D149" s="58">
        <v>360</v>
      </c>
      <c r="E149" s="78">
        <v>0</v>
      </c>
      <c r="F149" s="60">
        <f t="shared" ref="F149:F160" si="51">E149*$G$1</f>
        <v>0</v>
      </c>
      <c r="G149" s="60">
        <f t="shared" ref="G149:G160" si="52">(E149+F149)*$G$2</f>
        <v>0</v>
      </c>
      <c r="H149" s="60">
        <v>0</v>
      </c>
      <c r="I149" s="61">
        <v>0</v>
      </c>
      <c r="J149" s="60">
        <f t="shared" ref="J149:J160" si="53">I149*$G$3</f>
        <v>0</v>
      </c>
      <c r="K149" s="62">
        <f t="shared" ref="K149:K160" si="54">(I149)*$G$4+H149*$G$4*$G$6</f>
        <v>0</v>
      </c>
      <c r="L149" s="63">
        <f t="shared" ref="L149:L160" si="55">(I149)*$G$5+H149*$G$5*$G$6</f>
        <v>0</v>
      </c>
      <c r="M149" s="64">
        <f t="shared" ref="M149:M160" si="56">D149*E149</f>
        <v>0</v>
      </c>
      <c r="N149" s="60">
        <f t="shared" ref="N149:N160" si="57">D149*F149</f>
        <v>0</v>
      </c>
      <c r="O149" s="60">
        <f t="shared" ref="O149:O160" si="58">D149*G149</f>
        <v>0</v>
      </c>
      <c r="P149" s="60">
        <f t="shared" ref="P149:P160" si="59">D149*H149</f>
        <v>0</v>
      </c>
      <c r="Q149" s="60">
        <f t="shared" ref="Q149:Q160" si="60">D149*I149</f>
        <v>0</v>
      </c>
      <c r="R149" s="60">
        <f t="shared" ref="R149:R160" si="61">D149*J149</f>
        <v>0</v>
      </c>
      <c r="S149" s="62">
        <f t="shared" ref="S149:S160" si="62">D149*K149</f>
        <v>0</v>
      </c>
      <c r="T149" s="63">
        <f t="shared" ref="T149:T160" si="63">D149*L149</f>
        <v>0</v>
      </c>
      <c r="U149" s="65">
        <f t="shared" ref="U149:U160" si="64">SUM(M149:O149)</f>
        <v>0</v>
      </c>
      <c r="V149" s="65">
        <f t="shared" ref="V149:V160" si="65">P149</f>
        <v>0</v>
      </c>
      <c r="W149" s="65">
        <f t="shared" ref="W149:W160" si="66">SUM(Q149:T149)</f>
        <v>0</v>
      </c>
      <c r="X149" s="66">
        <f t="shared" ref="X149:X160" si="67">SUM(U149:W149)*(1+$W$1)</f>
        <v>0</v>
      </c>
    </row>
    <row r="150" spans="1:24" s="2" customFormat="1" ht="12.75" customHeight="1">
      <c r="A150" s="55"/>
      <c r="B150" s="56" t="s">
        <v>223</v>
      </c>
      <c r="C150" s="72" t="s">
        <v>88</v>
      </c>
      <c r="D150" s="58">
        <v>60</v>
      </c>
      <c r="E150" s="59">
        <v>0</v>
      </c>
      <c r="F150" s="60">
        <f t="shared" si="51"/>
        <v>0</v>
      </c>
      <c r="G150" s="60">
        <f t="shared" si="52"/>
        <v>0</v>
      </c>
      <c r="H150" s="60">
        <v>0</v>
      </c>
      <c r="I150" s="61">
        <v>0</v>
      </c>
      <c r="J150" s="60">
        <f t="shared" si="53"/>
        <v>0</v>
      </c>
      <c r="K150" s="62">
        <f t="shared" si="54"/>
        <v>0</v>
      </c>
      <c r="L150" s="63">
        <f t="shared" si="55"/>
        <v>0</v>
      </c>
      <c r="M150" s="64">
        <f t="shared" si="56"/>
        <v>0</v>
      </c>
      <c r="N150" s="60">
        <f t="shared" si="57"/>
        <v>0</v>
      </c>
      <c r="O150" s="60">
        <f t="shared" si="58"/>
        <v>0</v>
      </c>
      <c r="P150" s="60">
        <f t="shared" si="59"/>
        <v>0</v>
      </c>
      <c r="Q150" s="60">
        <f t="shared" si="60"/>
        <v>0</v>
      </c>
      <c r="R150" s="60">
        <f t="shared" si="61"/>
        <v>0</v>
      </c>
      <c r="S150" s="62">
        <f t="shared" si="62"/>
        <v>0</v>
      </c>
      <c r="T150" s="63">
        <f t="shared" si="63"/>
        <v>0</v>
      </c>
      <c r="U150" s="65">
        <f t="shared" si="64"/>
        <v>0</v>
      </c>
      <c r="V150" s="65">
        <f t="shared" si="65"/>
        <v>0</v>
      </c>
      <c r="W150" s="65">
        <f t="shared" si="66"/>
        <v>0</v>
      </c>
      <c r="X150" s="66">
        <f t="shared" si="67"/>
        <v>0</v>
      </c>
    </row>
    <row r="151" spans="1:24" s="2" customFormat="1" ht="12.75" customHeight="1">
      <c r="A151" s="55"/>
      <c r="B151" s="56" t="s">
        <v>224</v>
      </c>
      <c r="C151" s="72" t="s">
        <v>88</v>
      </c>
      <c r="D151" s="58">
        <v>11</v>
      </c>
      <c r="E151" s="59">
        <v>0</v>
      </c>
      <c r="F151" s="60">
        <f t="shared" si="51"/>
        <v>0</v>
      </c>
      <c r="G151" s="60">
        <f t="shared" si="52"/>
        <v>0</v>
      </c>
      <c r="H151" s="60">
        <v>0</v>
      </c>
      <c r="I151" s="61">
        <v>0</v>
      </c>
      <c r="J151" s="60">
        <f t="shared" si="53"/>
        <v>0</v>
      </c>
      <c r="K151" s="62">
        <f t="shared" si="54"/>
        <v>0</v>
      </c>
      <c r="L151" s="63">
        <f t="shared" si="55"/>
        <v>0</v>
      </c>
      <c r="M151" s="64">
        <f t="shared" si="56"/>
        <v>0</v>
      </c>
      <c r="N151" s="60">
        <f t="shared" si="57"/>
        <v>0</v>
      </c>
      <c r="O151" s="60">
        <f t="shared" si="58"/>
        <v>0</v>
      </c>
      <c r="P151" s="60">
        <f t="shared" si="59"/>
        <v>0</v>
      </c>
      <c r="Q151" s="60">
        <f t="shared" si="60"/>
        <v>0</v>
      </c>
      <c r="R151" s="60">
        <f t="shared" si="61"/>
        <v>0</v>
      </c>
      <c r="S151" s="62">
        <f t="shared" si="62"/>
        <v>0</v>
      </c>
      <c r="T151" s="63">
        <f t="shared" si="63"/>
        <v>0</v>
      </c>
      <c r="U151" s="65">
        <f t="shared" si="64"/>
        <v>0</v>
      </c>
      <c r="V151" s="65">
        <f t="shared" si="65"/>
        <v>0</v>
      </c>
      <c r="W151" s="65">
        <f t="shared" si="66"/>
        <v>0</v>
      </c>
      <c r="X151" s="66">
        <f t="shared" si="67"/>
        <v>0</v>
      </c>
    </row>
    <row r="152" spans="1:24" s="2" customFormat="1" ht="12.75" customHeight="1">
      <c r="A152" s="55"/>
      <c r="B152" s="56" t="s">
        <v>225</v>
      </c>
      <c r="C152" s="72" t="s">
        <v>88</v>
      </c>
      <c r="D152" s="58">
        <v>11</v>
      </c>
      <c r="E152" s="59">
        <v>0</v>
      </c>
      <c r="F152" s="60">
        <f t="shared" si="51"/>
        <v>0</v>
      </c>
      <c r="G152" s="60">
        <f t="shared" si="52"/>
        <v>0</v>
      </c>
      <c r="H152" s="60">
        <v>0</v>
      </c>
      <c r="I152" s="61">
        <v>0</v>
      </c>
      <c r="J152" s="60">
        <f t="shared" si="53"/>
        <v>0</v>
      </c>
      <c r="K152" s="62">
        <f t="shared" si="54"/>
        <v>0</v>
      </c>
      <c r="L152" s="63">
        <f t="shared" si="55"/>
        <v>0</v>
      </c>
      <c r="M152" s="64">
        <f t="shared" si="56"/>
        <v>0</v>
      </c>
      <c r="N152" s="60">
        <f t="shared" si="57"/>
        <v>0</v>
      </c>
      <c r="O152" s="60">
        <f t="shared" si="58"/>
        <v>0</v>
      </c>
      <c r="P152" s="60">
        <f t="shared" si="59"/>
        <v>0</v>
      </c>
      <c r="Q152" s="60">
        <f t="shared" si="60"/>
        <v>0</v>
      </c>
      <c r="R152" s="60">
        <f t="shared" si="61"/>
        <v>0</v>
      </c>
      <c r="S152" s="62">
        <f t="shared" si="62"/>
        <v>0</v>
      </c>
      <c r="T152" s="63">
        <f t="shared" si="63"/>
        <v>0</v>
      </c>
      <c r="U152" s="65">
        <f t="shared" si="64"/>
        <v>0</v>
      </c>
      <c r="V152" s="65">
        <f t="shared" si="65"/>
        <v>0</v>
      </c>
      <c r="W152" s="65">
        <f t="shared" si="66"/>
        <v>0</v>
      </c>
      <c r="X152" s="66">
        <f t="shared" si="67"/>
        <v>0</v>
      </c>
    </row>
    <row r="153" spans="1:24" s="2" customFormat="1" ht="12.75" customHeight="1">
      <c r="A153" s="55"/>
      <c r="B153" s="56" t="s">
        <v>226</v>
      </c>
      <c r="C153" s="72" t="s">
        <v>88</v>
      </c>
      <c r="D153" s="58">
        <v>24</v>
      </c>
      <c r="E153" s="59">
        <v>0</v>
      </c>
      <c r="F153" s="60">
        <f t="shared" si="51"/>
        <v>0</v>
      </c>
      <c r="G153" s="60">
        <f t="shared" si="52"/>
        <v>0</v>
      </c>
      <c r="H153" s="60">
        <v>0</v>
      </c>
      <c r="I153" s="61">
        <v>0</v>
      </c>
      <c r="J153" s="60">
        <f t="shared" si="53"/>
        <v>0</v>
      </c>
      <c r="K153" s="62">
        <f t="shared" si="54"/>
        <v>0</v>
      </c>
      <c r="L153" s="63">
        <f t="shared" si="55"/>
        <v>0</v>
      </c>
      <c r="M153" s="64">
        <f t="shared" si="56"/>
        <v>0</v>
      </c>
      <c r="N153" s="60">
        <f t="shared" si="57"/>
        <v>0</v>
      </c>
      <c r="O153" s="60">
        <f t="shared" si="58"/>
        <v>0</v>
      </c>
      <c r="P153" s="60">
        <f t="shared" si="59"/>
        <v>0</v>
      </c>
      <c r="Q153" s="60">
        <f t="shared" si="60"/>
        <v>0</v>
      </c>
      <c r="R153" s="60">
        <f t="shared" si="61"/>
        <v>0</v>
      </c>
      <c r="S153" s="62">
        <f t="shared" si="62"/>
        <v>0</v>
      </c>
      <c r="T153" s="63">
        <f t="shared" si="63"/>
        <v>0</v>
      </c>
      <c r="U153" s="65">
        <f t="shared" si="64"/>
        <v>0</v>
      </c>
      <c r="V153" s="65">
        <f t="shared" si="65"/>
        <v>0</v>
      </c>
      <c r="W153" s="65">
        <f t="shared" si="66"/>
        <v>0</v>
      </c>
      <c r="X153" s="66">
        <f t="shared" si="67"/>
        <v>0</v>
      </c>
    </row>
    <row r="154" spans="1:24" s="2" customFormat="1" ht="12.75" customHeight="1">
      <c r="A154" s="55"/>
      <c r="B154" s="56" t="s">
        <v>227</v>
      </c>
      <c r="C154" s="72" t="s">
        <v>78</v>
      </c>
      <c r="D154" s="58">
        <v>28</v>
      </c>
      <c r="E154" s="59">
        <v>0</v>
      </c>
      <c r="F154" s="60">
        <f t="shared" si="51"/>
        <v>0</v>
      </c>
      <c r="G154" s="60">
        <f t="shared" si="52"/>
        <v>0</v>
      </c>
      <c r="H154" s="60">
        <v>0</v>
      </c>
      <c r="I154" s="61">
        <v>0</v>
      </c>
      <c r="J154" s="60">
        <f t="shared" si="53"/>
        <v>0</v>
      </c>
      <c r="K154" s="62">
        <f t="shared" si="54"/>
        <v>0</v>
      </c>
      <c r="L154" s="63">
        <f t="shared" si="55"/>
        <v>0</v>
      </c>
      <c r="M154" s="64">
        <f t="shared" si="56"/>
        <v>0</v>
      </c>
      <c r="N154" s="60">
        <f t="shared" si="57"/>
        <v>0</v>
      </c>
      <c r="O154" s="60">
        <f t="shared" si="58"/>
        <v>0</v>
      </c>
      <c r="P154" s="60">
        <f t="shared" si="59"/>
        <v>0</v>
      </c>
      <c r="Q154" s="60">
        <f t="shared" si="60"/>
        <v>0</v>
      </c>
      <c r="R154" s="60">
        <f t="shared" si="61"/>
        <v>0</v>
      </c>
      <c r="S154" s="62">
        <f t="shared" si="62"/>
        <v>0</v>
      </c>
      <c r="T154" s="63">
        <f t="shared" si="63"/>
        <v>0</v>
      </c>
      <c r="U154" s="65">
        <f t="shared" si="64"/>
        <v>0</v>
      </c>
      <c r="V154" s="65">
        <f t="shared" si="65"/>
        <v>0</v>
      </c>
      <c r="W154" s="65">
        <f t="shared" si="66"/>
        <v>0</v>
      </c>
      <c r="X154" s="66">
        <f t="shared" si="67"/>
        <v>0</v>
      </c>
    </row>
    <row r="155" spans="1:24" s="2" customFormat="1" ht="12.75" customHeight="1">
      <c r="A155" s="55"/>
      <c r="B155" s="56" t="s">
        <v>228</v>
      </c>
      <c r="C155" s="72" t="s">
        <v>88</v>
      </c>
      <c r="D155" s="58">
        <v>4</v>
      </c>
      <c r="E155" s="59">
        <v>0</v>
      </c>
      <c r="F155" s="60">
        <f t="shared" si="51"/>
        <v>0</v>
      </c>
      <c r="G155" s="60">
        <f t="shared" si="52"/>
        <v>0</v>
      </c>
      <c r="H155" s="60">
        <v>0</v>
      </c>
      <c r="I155" s="61">
        <v>0</v>
      </c>
      <c r="J155" s="60">
        <f t="shared" si="53"/>
        <v>0</v>
      </c>
      <c r="K155" s="62">
        <f t="shared" si="54"/>
        <v>0</v>
      </c>
      <c r="L155" s="63">
        <f t="shared" si="55"/>
        <v>0</v>
      </c>
      <c r="M155" s="64">
        <f t="shared" si="56"/>
        <v>0</v>
      </c>
      <c r="N155" s="60">
        <f t="shared" si="57"/>
        <v>0</v>
      </c>
      <c r="O155" s="60">
        <f t="shared" si="58"/>
        <v>0</v>
      </c>
      <c r="P155" s="60">
        <f t="shared" si="59"/>
        <v>0</v>
      </c>
      <c r="Q155" s="60">
        <f t="shared" si="60"/>
        <v>0</v>
      </c>
      <c r="R155" s="60">
        <f t="shared" si="61"/>
        <v>0</v>
      </c>
      <c r="S155" s="62">
        <f t="shared" si="62"/>
        <v>0</v>
      </c>
      <c r="T155" s="63">
        <f t="shared" si="63"/>
        <v>0</v>
      </c>
      <c r="U155" s="65">
        <f t="shared" si="64"/>
        <v>0</v>
      </c>
      <c r="V155" s="65">
        <f t="shared" si="65"/>
        <v>0</v>
      </c>
      <c r="W155" s="65">
        <f t="shared" si="66"/>
        <v>0</v>
      </c>
      <c r="X155" s="66">
        <f t="shared" si="67"/>
        <v>0</v>
      </c>
    </row>
    <row r="156" spans="1:24" s="2" customFormat="1" ht="12.75" customHeight="1">
      <c r="A156" s="55"/>
      <c r="B156" s="56" t="s">
        <v>229</v>
      </c>
      <c r="C156" s="72" t="s">
        <v>88</v>
      </c>
      <c r="D156" s="58">
        <v>12</v>
      </c>
      <c r="E156" s="59">
        <v>0</v>
      </c>
      <c r="F156" s="60">
        <f t="shared" si="51"/>
        <v>0</v>
      </c>
      <c r="G156" s="60">
        <f t="shared" si="52"/>
        <v>0</v>
      </c>
      <c r="H156" s="60">
        <v>0</v>
      </c>
      <c r="I156" s="61">
        <v>0</v>
      </c>
      <c r="J156" s="60">
        <f t="shared" si="53"/>
        <v>0</v>
      </c>
      <c r="K156" s="62">
        <f t="shared" si="54"/>
        <v>0</v>
      </c>
      <c r="L156" s="63">
        <f t="shared" si="55"/>
        <v>0</v>
      </c>
      <c r="M156" s="64">
        <f t="shared" si="56"/>
        <v>0</v>
      </c>
      <c r="N156" s="60">
        <f t="shared" si="57"/>
        <v>0</v>
      </c>
      <c r="O156" s="60">
        <f t="shared" si="58"/>
        <v>0</v>
      </c>
      <c r="P156" s="60">
        <f t="shared" si="59"/>
        <v>0</v>
      </c>
      <c r="Q156" s="60">
        <f t="shared" si="60"/>
        <v>0</v>
      </c>
      <c r="R156" s="60">
        <f t="shared" si="61"/>
        <v>0</v>
      </c>
      <c r="S156" s="62">
        <f t="shared" si="62"/>
        <v>0</v>
      </c>
      <c r="T156" s="63">
        <f t="shared" si="63"/>
        <v>0</v>
      </c>
      <c r="U156" s="65">
        <f t="shared" si="64"/>
        <v>0</v>
      </c>
      <c r="V156" s="65">
        <f t="shared" si="65"/>
        <v>0</v>
      </c>
      <c r="W156" s="65">
        <f t="shared" si="66"/>
        <v>0</v>
      </c>
      <c r="X156" s="66">
        <f t="shared" si="67"/>
        <v>0</v>
      </c>
    </row>
    <row r="157" spans="1:24" s="2" customFormat="1" ht="12.75" customHeight="1">
      <c r="A157" s="55"/>
      <c r="B157" s="56" t="s">
        <v>230</v>
      </c>
      <c r="C157" s="72" t="s">
        <v>78</v>
      </c>
      <c r="D157" s="58">
        <v>1</v>
      </c>
      <c r="E157" s="59">
        <v>0</v>
      </c>
      <c r="F157" s="60">
        <f t="shared" si="51"/>
        <v>0</v>
      </c>
      <c r="G157" s="60">
        <f t="shared" si="52"/>
        <v>0</v>
      </c>
      <c r="H157" s="60">
        <v>0</v>
      </c>
      <c r="I157" s="61">
        <v>0</v>
      </c>
      <c r="J157" s="60">
        <f t="shared" si="53"/>
        <v>0</v>
      </c>
      <c r="K157" s="62">
        <f t="shared" si="54"/>
        <v>0</v>
      </c>
      <c r="L157" s="63">
        <f t="shared" si="55"/>
        <v>0</v>
      </c>
      <c r="M157" s="64">
        <f t="shared" si="56"/>
        <v>0</v>
      </c>
      <c r="N157" s="60">
        <f t="shared" si="57"/>
        <v>0</v>
      </c>
      <c r="O157" s="60">
        <f t="shared" si="58"/>
        <v>0</v>
      </c>
      <c r="P157" s="60">
        <f t="shared" si="59"/>
        <v>0</v>
      </c>
      <c r="Q157" s="60">
        <f t="shared" si="60"/>
        <v>0</v>
      </c>
      <c r="R157" s="60">
        <f t="shared" si="61"/>
        <v>0</v>
      </c>
      <c r="S157" s="62">
        <f t="shared" si="62"/>
        <v>0</v>
      </c>
      <c r="T157" s="63">
        <f t="shared" si="63"/>
        <v>0</v>
      </c>
      <c r="U157" s="65">
        <f t="shared" si="64"/>
        <v>0</v>
      </c>
      <c r="V157" s="65">
        <f t="shared" si="65"/>
        <v>0</v>
      </c>
      <c r="W157" s="65">
        <f t="shared" si="66"/>
        <v>0</v>
      </c>
      <c r="X157" s="66">
        <f t="shared" si="67"/>
        <v>0</v>
      </c>
    </row>
    <row r="158" spans="1:24" s="2" customFormat="1" ht="12.75" customHeight="1">
      <c r="A158" s="55"/>
      <c r="B158" s="56" t="s">
        <v>231</v>
      </c>
      <c r="C158" s="72" t="s">
        <v>88</v>
      </c>
      <c r="D158" s="58">
        <v>54</v>
      </c>
      <c r="E158" s="59">
        <v>0</v>
      </c>
      <c r="F158" s="60">
        <f t="shared" si="51"/>
        <v>0</v>
      </c>
      <c r="G158" s="60">
        <f t="shared" si="52"/>
        <v>0</v>
      </c>
      <c r="H158" s="60">
        <v>0</v>
      </c>
      <c r="I158" s="61">
        <v>0</v>
      </c>
      <c r="J158" s="60">
        <f t="shared" si="53"/>
        <v>0</v>
      </c>
      <c r="K158" s="62">
        <f t="shared" si="54"/>
        <v>0</v>
      </c>
      <c r="L158" s="63">
        <f t="shared" si="55"/>
        <v>0</v>
      </c>
      <c r="M158" s="64">
        <f t="shared" si="56"/>
        <v>0</v>
      </c>
      <c r="N158" s="60">
        <f t="shared" si="57"/>
        <v>0</v>
      </c>
      <c r="O158" s="60">
        <f t="shared" si="58"/>
        <v>0</v>
      </c>
      <c r="P158" s="60">
        <f t="shared" si="59"/>
        <v>0</v>
      </c>
      <c r="Q158" s="60">
        <f t="shared" si="60"/>
        <v>0</v>
      </c>
      <c r="R158" s="60">
        <f t="shared" si="61"/>
        <v>0</v>
      </c>
      <c r="S158" s="62">
        <f t="shared" si="62"/>
        <v>0</v>
      </c>
      <c r="T158" s="63">
        <f t="shared" si="63"/>
        <v>0</v>
      </c>
      <c r="U158" s="65">
        <f t="shared" si="64"/>
        <v>0</v>
      </c>
      <c r="V158" s="65">
        <f t="shared" si="65"/>
        <v>0</v>
      </c>
      <c r="W158" s="65">
        <f t="shared" si="66"/>
        <v>0</v>
      </c>
      <c r="X158" s="66">
        <f t="shared" si="67"/>
        <v>0</v>
      </c>
    </row>
    <row r="159" spans="1:24" s="2" customFormat="1" ht="12.75" customHeight="1">
      <c r="A159" s="55"/>
      <c r="B159" s="56" t="s">
        <v>232</v>
      </c>
      <c r="C159" s="72" t="s">
        <v>78</v>
      </c>
      <c r="D159" s="58">
        <v>3</v>
      </c>
      <c r="E159" s="59">
        <v>0</v>
      </c>
      <c r="F159" s="60">
        <f t="shared" si="51"/>
        <v>0</v>
      </c>
      <c r="G159" s="60">
        <f t="shared" si="52"/>
        <v>0</v>
      </c>
      <c r="H159" s="60">
        <v>0</v>
      </c>
      <c r="I159" s="61">
        <v>0</v>
      </c>
      <c r="J159" s="60">
        <f t="shared" si="53"/>
        <v>0</v>
      </c>
      <c r="K159" s="62">
        <f t="shared" si="54"/>
        <v>0</v>
      </c>
      <c r="L159" s="63">
        <f t="shared" si="55"/>
        <v>0</v>
      </c>
      <c r="M159" s="64">
        <f t="shared" si="56"/>
        <v>0</v>
      </c>
      <c r="N159" s="60">
        <f t="shared" si="57"/>
        <v>0</v>
      </c>
      <c r="O159" s="60">
        <f t="shared" si="58"/>
        <v>0</v>
      </c>
      <c r="P159" s="60">
        <f t="shared" si="59"/>
        <v>0</v>
      </c>
      <c r="Q159" s="60">
        <f t="shared" si="60"/>
        <v>0</v>
      </c>
      <c r="R159" s="60">
        <f t="shared" si="61"/>
        <v>0</v>
      </c>
      <c r="S159" s="62">
        <f t="shared" si="62"/>
        <v>0</v>
      </c>
      <c r="T159" s="63">
        <f t="shared" si="63"/>
        <v>0</v>
      </c>
      <c r="U159" s="65">
        <f t="shared" si="64"/>
        <v>0</v>
      </c>
      <c r="V159" s="65">
        <f t="shared" si="65"/>
        <v>0</v>
      </c>
      <c r="W159" s="65">
        <f t="shared" si="66"/>
        <v>0</v>
      </c>
      <c r="X159" s="66">
        <f t="shared" si="67"/>
        <v>0</v>
      </c>
    </row>
    <row r="160" spans="1:24" s="2" customFormat="1" ht="12.75" customHeight="1">
      <c r="A160" s="55"/>
      <c r="B160" s="56" t="s">
        <v>233</v>
      </c>
      <c r="C160" s="57" t="s">
        <v>43</v>
      </c>
      <c r="D160" s="58">
        <v>9</v>
      </c>
      <c r="E160" s="59">
        <v>0</v>
      </c>
      <c r="F160" s="60">
        <f t="shared" si="51"/>
        <v>0</v>
      </c>
      <c r="G160" s="60">
        <f t="shared" si="52"/>
        <v>0</v>
      </c>
      <c r="H160" s="60">
        <v>0</v>
      </c>
      <c r="I160" s="61">
        <v>0</v>
      </c>
      <c r="J160" s="60">
        <f t="shared" si="53"/>
        <v>0</v>
      </c>
      <c r="K160" s="62">
        <f t="shared" si="54"/>
        <v>0</v>
      </c>
      <c r="L160" s="63">
        <f t="shared" si="55"/>
        <v>0</v>
      </c>
      <c r="M160" s="64">
        <f t="shared" si="56"/>
        <v>0</v>
      </c>
      <c r="N160" s="60">
        <f t="shared" si="57"/>
        <v>0</v>
      </c>
      <c r="O160" s="60">
        <f t="shared" si="58"/>
        <v>0</v>
      </c>
      <c r="P160" s="60">
        <f t="shared" si="59"/>
        <v>0</v>
      </c>
      <c r="Q160" s="60">
        <f t="shared" si="60"/>
        <v>0</v>
      </c>
      <c r="R160" s="60">
        <f t="shared" si="61"/>
        <v>0</v>
      </c>
      <c r="S160" s="62">
        <f t="shared" si="62"/>
        <v>0</v>
      </c>
      <c r="T160" s="63">
        <f t="shared" si="63"/>
        <v>0</v>
      </c>
      <c r="U160" s="65">
        <f t="shared" si="64"/>
        <v>0</v>
      </c>
      <c r="V160" s="65">
        <f t="shared" si="65"/>
        <v>0</v>
      </c>
      <c r="W160" s="65">
        <f t="shared" si="66"/>
        <v>0</v>
      </c>
      <c r="X160" s="66">
        <f t="shared" si="67"/>
        <v>0</v>
      </c>
    </row>
    <row r="161" spans="1:24" ht="12.75" customHeight="1">
      <c r="A161" s="48" t="s">
        <v>234</v>
      </c>
      <c r="B161" s="49" t="s">
        <v>235</v>
      </c>
      <c r="C161" s="50"/>
      <c r="D161" s="51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3"/>
      <c r="V161" s="53"/>
      <c r="W161" s="53"/>
      <c r="X161" s="54">
        <f>SUM(X162:X165)</f>
        <v>0</v>
      </c>
    </row>
    <row r="162" spans="1:24" s="2" customFormat="1" ht="12.75" customHeight="1">
      <c r="A162" s="55" t="s">
        <v>236</v>
      </c>
      <c r="B162" s="56" t="s">
        <v>237</v>
      </c>
      <c r="C162" s="57" t="s">
        <v>78</v>
      </c>
      <c r="D162" s="58">
        <v>2</v>
      </c>
      <c r="E162" s="59">
        <v>0</v>
      </c>
      <c r="F162" s="60">
        <f>E162*$G$1</f>
        <v>0</v>
      </c>
      <c r="G162" s="60">
        <f>(E162+F162)*$G$2</f>
        <v>0</v>
      </c>
      <c r="H162" s="60">
        <v>0</v>
      </c>
      <c r="I162" s="61">
        <v>0</v>
      </c>
      <c r="J162" s="60">
        <f>I162*$G$3</f>
        <v>0</v>
      </c>
      <c r="K162" s="62">
        <f>(I162)*$G$4+H162*$G$4*$G$6</f>
        <v>0</v>
      </c>
      <c r="L162" s="63">
        <f>(I162)*$G$5+H162*$G$5*$G$6</f>
        <v>0</v>
      </c>
      <c r="M162" s="64">
        <f>D162*E162</f>
        <v>0</v>
      </c>
      <c r="N162" s="60">
        <f>D162*F162</f>
        <v>0</v>
      </c>
      <c r="O162" s="60">
        <f>D162*G162</f>
        <v>0</v>
      </c>
      <c r="P162" s="60">
        <f>D162*H162</f>
        <v>0</v>
      </c>
      <c r="Q162" s="60">
        <f>D162*I162</f>
        <v>0</v>
      </c>
      <c r="R162" s="60">
        <f>D162*J162</f>
        <v>0</v>
      </c>
      <c r="S162" s="62">
        <f>D162*K162</f>
        <v>0</v>
      </c>
      <c r="T162" s="63">
        <f>D162*L162</f>
        <v>0</v>
      </c>
      <c r="U162" s="65">
        <f>SUM(M162:O162)</f>
        <v>0</v>
      </c>
      <c r="V162" s="65">
        <f>P162</f>
        <v>0</v>
      </c>
      <c r="W162" s="65">
        <f>SUM(Q162:T162)</f>
        <v>0</v>
      </c>
      <c r="X162" s="66">
        <f>SUM(U162:W162)*(1+$W$1)</f>
        <v>0</v>
      </c>
    </row>
    <row r="163" spans="1:24" s="2" customFormat="1" ht="12.75" customHeight="1">
      <c r="A163" s="55" t="s">
        <v>238</v>
      </c>
      <c r="B163" s="56" t="s">
        <v>239</v>
      </c>
      <c r="C163" s="72" t="s">
        <v>78</v>
      </c>
      <c r="D163" s="58">
        <v>2</v>
      </c>
      <c r="E163" s="59">
        <v>0</v>
      </c>
      <c r="F163" s="60">
        <f>E163*$G$1</f>
        <v>0</v>
      </c>
      <c r="G163" s="60">
        <f>(E163+F163)*$G$2</f>
        <v>0</v>
      </c>
      <c r="H163" s="60">
        <v>0</v>
      </c>
      <c r="I163" s="61">
        <v>0</v>
      </c>
      <c r="J163" s="60">
        <f>I163*$G$3</f>
        <v>0</v>
      </c>
      <c r="K163" s="62">
        <f>(I163)*$G$4+H163*$G$4*$G$6</f>
        <v>0</v>
      </c>
      <c r="L163" s="63">
        <f>(I163)*$G$5+H163*$G$5*$G$6</f>
        <v>0</v>
      </c>
      <c r="M163" s="64">
        <f>D163*E163</f>
        <v>0</v>
      </c>
      <c r="N163" s="60">
        <f>D163*F163</f>
        <v>0</v>
      </c>
      <c r="O163" s="60">
        <f>D163*G163</f>
        <v>0</v>
      </c>
      <c r="P163" s="60">
        <f>D163*H163</f>
        <v>0</v>
      </c>
      <c r="Q163" s="60">
        <f>D163*I163</f>
        <v>0</v>
      </c>
      <c r="R163" s="60">
        <f>D163*J163</f>
        <v>0</v>
      </c>
      <c r="S163" s="62">
        <f>D163*K163</f>
        <v>0</v>
      </c>
      <c r="T163" s="63">
        <f>D163*L163</f>
        <v>0</v>
      </c>
      <c r="U163" s="65">
        <f>SUM(M163:O163)</f>
        <v>0</v>
      </c>
      <c r="V163" s="65">
        <f>P163</f>
        <v>0</v>
      </c>
      <c r="W163" s="65">
        <f>SUM(Q163:T163)</f>
        <v>0</v>
      </c>
      <c r="X163" s="66">
        <f>SUM(U163:W163)*(1+$W$1)</f>
        <v>0</v>
      </c>
    </row>
    <row r="164" spans="1:24" s="2" customFormat="1" ht="12.75" customHeight="1">
      <c r="A164" s="55" t="s">
        <v>240</v>
      </c>
      <c r="B164" s="56" t="s">
        <v>241</v>
      </c>
      <c r="C164" s="72" t="s">
        <v>78</v>
      </c>
      <c r="D164" s="58">
        <v>1</v>
      </c>
      <c r="E164" s="59">
        <v>0</v>
      </c>
      <c r="F164" s="60">
        <f>E164*$G$1</f>
        <v>0</v>
      </c>
      <c r="G164" s="60">
        <f>(E164+F164)*$G$2</f>
        <v>0</v>
      </c>
      <c r="H164" s="60">
        <v>0</v>
      </c>
      <c r="I164" s="61">
        <v>0</v>
      </c>
      <c r="J164" s="60">
        <f>I164*$G$3</f>
        <v>0</v>
      </c>
      <c r="K164" s="62">
        <f>(I164)*$G$4+H164*$G$4*$G$6</f>
        <v>0</v>
      </c>
      <c r="L164" s="63">
        <f>(I164)*$G$5+H164*$G$5*$G$6</f>
        <v>0</v>
      </c>
      <c r="M164" s="64">
        <f>D164*E164</f>
        <v>0</v>
      </c>
      <c r="N164" s="60">
        <f>D164*F164</f>
        <v>0</v>
      </c>
      <c r="O164" s="60">
        <f>D164*G164</f>
        <v>0</v>
      </c>
      <c r="P164" s="60">
        <f>D164*H164</f>
        <v>0</v>
      </c>
      <c r="Q164" s="60">
        <f>D164*I164</f>
        <v>0</v>
      </c>
      <c r="R164" s="60">
        <f>D164*J164</f>
        <v>0</v>
      </c>
      <c r="S164" s="62">
        <f>D164*K164</f>
        <v>0</v>
      </c>
      <c r="T164" s="63">
        <f>D164*L164</f>
        <v>0</v>
      </c>
      <c r="U164" s="65">
        <f>SUM(M164:O164)</f>
        <v>0</v>
      </c>
      <c r="V164" s="65">
        <f>P164</f>
        <v>0</v>
      </c>
      <c r="W164" s="65">
        <f>SUM(Q164:T164)</f>
        <v>0</v>
      </c>
      <c r="X164" s="66">
        <f>SUM(U164:W164)*(1+$W$1)</f>
        <v>0</v>
      </c>
    </row>
    <row r="165" spans="1:24" s="2" customFormat="1" ht="12.75" customHeight="1">
      <c r="A165" s="55" t="s">
        <v>242</v>
      </c>
      <c r="B165" s="56" t="s">
        <v>243</v>
      </c>
      <c r="C165" s="72" t="s">
        <v>78</v>
      </c>
      <c r="D165" s="58">
        <v>5</v>
      </c>
      <c r="E165" s="59">
        <v>0</v>
      </c>
      <c r="F165" s="60">
        <f>E165*$G$1</f>
        <v>0</v>
      </c>
      <c r="G165" s="60">
        <f>(E165+F165)*$G$2</f>
        <v>0</v>
      </c>
      <c r="H165" s="60">
        <v>0</v>
      </c>
      <c r="I165" s="61">
        <v>0</v>
      </c>
      <c r="J165" s="60">
        <f>I165*$G$3</f>
        <v>0</v>
      </c>
      <c r="K165" s="62">
        <f>(I165)*$G$4+H165*$G$4*$G$6</f>
        <v>0</v>
      </c>
      <c r="L165" s="63">
        <f>(I165)*$G$5+H165*$G$5*$G$6</f>
        <v>0</v>
      </c>
      <c r="M165" s="64">
        <f>D165*E165</f>
        <v>0</v>
      </c>
      <c r="N165" s="60">
        <f>D165*F165</f>
        <v>0</v>
      </c>
      <c r="O165" s="60">
        <f>D165*G165</f>
        <v>0</v>
      </c>
      <c r="P165" s="60">
        <f>D165*H165</f>
        <v>0</v>
      </c>
      <c r="Q165" s="60">
        <f>D165*I165</f>
        <v>0</v>
      </c>
      <c r="R165" s="60">
        <f>D165*J165</f>
        <v>0</v>
      </c>
      <c r="S165" s="62">
        <f>D165*K165</f>
        <v>0</v>
      </c>
      <c r="T165" s="63">
        <f>D165*L165</f>
        <v>0</v>
      </c>
      <c r="U165" s="65">
        <f>SUM(M165:O165)</f>
        <v>0</v>
      </c>
      <c r="V165" s="65">
        <f>P165</f>
        <v>0</v>
      </c>
      <c r="W165" s="65">
        <f>SUM(Q165:T165)</f>
        <v>0</v>
      </c>
      <c r="X165" s="66">
        <f>SUM(U165:W165)*(1+$W$1)</f>
        <v>0</v>
      </c>
    </row>
    <row r="166" spans="1:24" ht="12.75" customHeight="1">
      <c r="A166" s="48" t="s">
        <v>244</v>
      </c>
      <c r="B166" s="49" t="s">
        <v>245</v>
      </c>
      <c r="C166" s="50"/>
      <c r="D166" s="51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3"/>
      <c r="V166" s="53"/>
      <c r="W166" s="53"/>
      <c r="X166" s="54">
        <f>SUM(X167:X193)</f>
        <v>0</v>
      </c>
    </row>
    <row r="167" spans="1:24" s="2" customFormat="1" ht="12.75" customHeight="1">
      <c r="A167" s="55" t="s">
        <v>246</v>
      </c>
      <c r="B167" s="79" t="s">
        <v>247</v>
      </c>
      <c r="C167" s="72"/>
      <c r="D167" s="74"/>
      <c r="E167" s="75"/>
      <c r="F167" s="60"/>
      <c r="G167" s="60"/>
      <c r="H167" s="60"/>
      <c r="I167" s="61"/>
      <c r="J167" s="60"/>
      <c r="K167" s="62"/>
      <c r="L167" s="63"/>
      <c r="M167" s="64"/>
      <c r="N167" s="60"/>
      <c r="O167" s="60"/>
      <c r="P167" s="60"/>
      <c r="Q167" s="60"/>
      <c r="R167" s="60"/>
      <c r="S167" s="62"/>
      <c r="T167" s="63"/>
      <c r="U167" s="65"/>
      <c r="V167" s="65"/>
      <c r="W167" s="65"/>
      <c r="X167" s="66"/>
    </row>
    <row r="168" spans="1:24" s="2" customFormat="1" ht="12.75" customHeight="1">
      <c r="A168" s="55"/>
      <c r="B168" s="79" t="s">
        <v>248</v>
      </c>
      <c r="C168" s="72" t="s">
        <v>78</v>
      </c>
      <c r="D168" s="74">
        <v>6</v>
      </c>
      <c r="E168" s="75">
        <v>0</v>
      </c>
      <c r="F168" s="60">
        <f>E168*$G$1</f>
        <v>0</v>
      </c>
      <c r="G168" s="60">
        <f>(E168+F168)*$G$2</f>
        <v>0</v>
      </c>
      <c r="H168" s="60">
        <v>0</v>
      </c>
      <c r="I168" s="61">
        <v>0</v>
      </c>
      <c r="J168" s="60">
        <f>I168*$G$3</f>
        <v>0</v>
      </c>
      <c r="K168" s="62">
        <f>(I168)*$G$4+H168*$G$4*$G$6</f>
        <v>0</v>
      </c>
      <c r="L168" s="63">
        <f>(I168)*$G$5+H168*$G$5*$G$6</f>
        <v>0</v>
      </c>
      <c r="M168" s="64">
        <f>D168*E168</f>
        <v>0</v>
      </c>
      <c r="N168" s="60">
        <f>D168*F168</f>
        <v>0</v>
      </c>
      <c r="O168" s="60">
        <f>D168*G168</f>
        <v>0</v>
      </c>
      <c r="P168" s="60">
        <f>D168*H168</f>
        <v>0</v>
      </c>
      <c r="Q168" s="60">
        <f>D168*I168</f>
        <v>0</v>
      </c>
      <c r="R168" s="60">
        <f>D168*J168</f>
        <v>0</v>
      </c>
      <c r="S168" s="62">
        <f>D168*K168</f>
        <v>0</v>
      </c>
      <c r="T168" s="63">
        <f>D168*L168</f>
        <v>0</v>
      </c>
      <c r="U168" s="65">
        <f>SUM(M168:O168)</f>
        <v>0</v>
      </c>
      <c r="V168" s="65">
        <f>P168</f>
        <v>0</v>
      </c>
      <c r="W168" s="65">
        <f>SUM(Q168:T168)</f>
        <v>0</v>
      </c>
      <c r="X168" s="66">
        <f>SUM(U168:W168)*(1+$W$1)</f>
        <v>0</v>
      </c>
    </row>
    <row r="169" spans="1:24" s="2" customFormat="1" ht="12.75" customHeight="1">
      <c r="A169" s="55"/>
      <c r="B169" s="79" t="s">
        <v>249</v>
      </c>
      <c r="C169" s="72" t="s">
        <v>78</v>
      </c>
      <c r="D169" s="74">
        <v>1</v>
      </c>
      <c r="E169" s="75">
        <v>0</v>
      </c>
      <c r="F169" s="60">
        <f>E169*$G$1</f>
        <v>0</v>
      </c>
      <c r="G169" s="60">
        <f>(E169+F169)*$G$2</f>
        <v>0</v>
      </c>
      <c r="H169" s="60">
        <v>0</v>
      </c>
      <c r="I169" s="61">
        <v>0</v>
      </c>
      <c r="J169" s="60">
        <f>I169*$G$3</f>
        <v>0</v>
      </c>
      <c r="K169" s="62">
        <f>(I169)*$G$4+H169*$G$4*$G$6</f>
        <v>0</v>
      </c>
      <c r="L169" s="63">
        <f>(I169)*$G$5+H169*$G$5*$G$6</f>
        <v>0</v>
      </c>
      <c r="M169" s="64">
        <f>D169*E169</f>
        <v>0</v>
      </c>
      <c r="N169" s="60">
        <f>D169*F169</f>
        <v>0</v>
      </c>
      <c r="O169" s="60">
        <f>D169*G169</f>
        <v>0</v>
      </c>
      <c r="P169" s="60">
        <f>D169*H169</f>
        <v>0</v>
      </c>
      <c r="Q169" s="60">
        <f>D169*I169</f>
        <v>0</v>
      </c>
      <c r="R169" s="60">
        <f>D169*J169</f>
        <v>0</v>
      </c>
      <c r="S169" s="62">
        <f>D169*K169</f>
        <v>0</v>
      </c>
      <c r="T169" s="63">
        <f>D169*L169</f>
        <v>0</v>
      </c>
      <c r="U169" s="65">
        <f>SUM(M169:O169)</f>
        <v>0</v>
      </c>
      <c r="V169" s="65">
        <f>P169</f>
        <v>0</v>
      </c>
      <c r="W169" s="65">
        <f>SUM(Q169:T169)</f>
        <v>0</v>
      </c>
      <c r="X169" s="66">
        <f>SUM(U169:W169)*(1+$W$1)</f>
        <v>0</v>
      </c>
    </row>
    <row r="170" spans="1:24" s="2" customFormat="1" ht="12.75" customHeight="1">
      <c r="A170" s="55"/>
      <c r="B170" s="79" t="s">
        <v>250</v>
      </c>
      <c r="C170" s="72" t="s">
        <v>78</v>
      </c>
      <c r="D170" s="74">
        <v>2</v>
      </c>
      <c r="E170" s="75">
        <v>0</v>
      </c>
      <c r="F170" s="60">
        <f>E170*$G$1</f>
        <v>0</v>
      </c>
      <c r="G170" s="60">
        <f>(E170+F170)*$G$2</f>
        <v>0</v>
      </c>
      <c r="H170" s="60">
        <v>0</v>
      </c>
      <c r="I170" s="61">
        <v>0</v>
      </c>
      <c r="J170" s="60">
        <f>I170*$G$3</f>
        <v>0</v>
      </c>
      <c r="K170" s="62">
        <f>(I170)*$G$4+H170*$G$4*$G$6</f>
        <v>0</v>
      </c>
      <c r="L170" s="63">
        <f>(I170)*$G$5+H170*$G$5*$G$6</f>
        <v>0</v>
      </c>
      <c r="M170" s="64">
        <f>D170*E170</f>
        <v>0</v>
      </c>
      <c r="N170" s="60">
        <f>D170*F170</f>
        <v>0</v>
      </c>
      <c r="O170" s="60">
        <f>D170*G170</f>
        <v>0</v>
      </c>
      <c r="P170" s="60">
        <f>D170*H170</f>
        <v>0</v>
      </c>
      <c r="Q170" s="60">
        <f>D170*I170</f>
        <v>0</v>
      </c>
      <c r="R170" s="60">
        <f>D170*J170</f>
        <v>0</v>
      </c>
      <c r="S170" s="62">
        <f>D170*K170</f>
        <v>0</v>
      </c>
      <c r="T170" s="63">
        <f>D170*L170</f>
        <v>0</v>
      </c>
      <c r="U170" s="65">
        <f>SUM(M170:O170)</f>
        <v>0</v>
      </c>
      <c r="V170" s="65">
        <f>P170</f>
        <v>0</v>
      </c>
      <c r="W170" s="65">
        <f>SUM(Q170:T170)</f>
        <v>0</v>
      </c>
      <c r="X170" s="66">
        <f>SUM(U170:W170)*(1+$W$1)</f>
        <v>0</v>
      </c>
    </row>
    <row r="171" spans="1:24" s="2" customFormat="1" ht="12.75" customHeight="1">
      <c r="A171" s="55" t="s">
        <v>251</v>
      </c>
      <c r="B171" s="56" t="s">
        <v>252</v>
      </c>
      <c r="C171" s="72"/>
      <c r="D171" s="58"/>
      <c r="E171" s="59"/>
      <c r="F171" s="60"/>
      <c r="G171" s="60"/>
      <c r="H171" s="60"/>
      <c r="I171" s="61"/>
      <c r="J171" s="60"/>
      <c r="K171" s="62"/>
      <c r="L171" s="63"/>
      <c r="M171" s="64"/>
      <c r="N171" s="60"/>
      <c r="O171" s="60"/>
      <c r="P171" s="60"/>
      <c r="Q171" s="60"/>
      <c r="R171" s="60"/>
      <c r="S171" s="62"/>
      <c r="T171" s="63"/>
      <c r="U171" s="65"/>
      <c r="V171" s="65"/>
      <c r="W171" s="65"/>
      <c r="X171" s="66"/>
    </row>
    <row r="172" spans="1:24" s="2" customFormat="1" ht="12.75" customHeight="1">
      <c r="A172" s="55"/>
      <c r="B172" s="56" t="s">
        <v>253</v>
      </c>
      <c r="C172" s="72" t="s">
        <v>78</v>
      </c>
      <c r="D172" s="58">
        <v>1</v>
      </c>
      <c r="E172" s="59">
        <v>0</v>
      </c>
      <c r="F172" s="60">
        <f t="shared" ref="F172:F183" si="68">E172*$G$1</f>
        <v>0</v>
      </c>
      <c r="G172" s="60">
        <f t="shared" ref="G172:G183" si="69">(E172+F172)*$G$2</f>
        <v>0</v>
      </c>
      <c r="H172" s="60">
        <v>0</v>
      </c>
      <c r="I172" s="61">
        <v>0</v>
      </c>
      <c r="J172" s="60">
        <f t="shared" ref="J172:J183" si="70">I172*$G$3</f>
        <v>0</v>
      </c>
      <c r="K172" s="62">
        <f t="shared" ref="K172:K183" si="71">(I172)*$G$4+H172*$G$4*$G$6</f>
        <v>0</v>
      </c>
      <c r="L172" s="63">
        <f t="shared" ref="L172:L183" si="72">(I172)*$G$5+H172*$G$5*$G$6</f>
        <v>0</v>
      </c>
      <c r="M172" s="64">
        <f t="shared" ref="M172:M183" si="73">D172*E172</f>
        <v>0</v>
      </c>
      <c r="N172" s="60">
        <f t="shared" ref="N172:N183" si="74">D172*F172</f>
        <v>0</v>
      </c>
      <c r="O172" s="60">
        <f t="shared" ref="O172:O183" si="75">D172*G172</f>
        <v>0</v>
      </c>
      <c r="P172" s="60">
        <f t="shared" ref="P172:P183" si="76">D172*H172</f>
        <v>0</v>
      </c>
      <c r="Q172" s="60">
        <f t="shared" ref="Q172:Q183" si="77">D172*I172</f>
        <v>0</v>
      </c>
      <c r="R172" s="60">
        <f t="shared" ref="R172:R183" si="78">D172*J172</f>
        <v>0</v>
      </c>
      <c r="S172" s="62">
        <f t="shared" ref="S172:S183" si="79">D172*K172</f>
        <v>0</v>
      </c>
      <c r="T172" s="63">
        <f t="shared" ref="T172:T183" si="80">D172*L172</f>
        <v>0</v>
      </c>
      <c r="U172" s="65">
        <f t="shared" ref="U172:U183" si="81">SUM(M172:O172)</f>
        <v>0</v>
      </c>
      <c r="V172" s="65">
        <f t="shared" ref="V172:V183" si="82">P172</f>
        <v>0</v>
      </c>
      <c r="W172" s="65">
        <f t="shared" ref="W172:W183" si="83">SUM(Q172:T172)</f>
        <v>0</v>
      </c>
      <c r="X172" s="66">
        <f t="shared" ref="X172:X183" si="84">SUM(U172:W172)*(1+$W$7)</f>
        <v>0</v>
      </c>
    </row>
    <row r="173" spans="1:24" s="2" customFormat="1" ht="12.75" customHeight="1">
      <c r="A173" s="55"/>
      <c r="B173" s="56" t="s">
        <v>254</v>
      </c>
      <c r="C173" s="57" t="s">
        <v>78</v>
      </c>
      <c r="D173" s="58">
        <v>5</v>
      </c>
      <c r="E173" s="59">
        <v>0</v>
      </c>
      <c r="F173" s="60">
        <f t="shared" si="68"/>
        <v>0</v>
      </c>
      <c r="G173" s="60">
        <f t="shared" si="69"/>
        <v>0</v>
      </c>
      <c r="H173" s="60">
        <v>0</v>
      </c>
      <c r="I173" s="61">
        <v>0</v>
      </c>
      <c r="J173" s="60">
        <f t="shared" si="70"/>
        <v>0</v>
      </c>
      <c r="K173" s="62">
        <f t="shared" si="71"/>
        <v>0</v>
      </c>
      <c r="L173" s="63">
        <f t="shared" si="72"/>
        <v>0</v>
      </c>
      <c r="M173" s="64">
        <f t="shared" si="73"/>
        <v>0</v>
      </c>
      <c r="N173" s="60">
        <f t="shared" si="74"/>
        <v>0</v>
      </c>
      <c r="O173" s="60">
        <f t="shared" si="75"/>
        <v>0</v>
      </c>
      <c r="P173" s="60">
        <f t="shared" si="76"/>
        <v>0</v>
      </c>
      <c r="Q173" s="60">
        <f t="shared" si="77"/>
        <v>0</v>
      </c>
      <c r="R173" s="60">
        <f t="shared" si="78"/>
        <v>0</v>
      </c>
      <c r="S173" s="62">
        <f t="shared" si="79"/>
        <v>0</v>
      </c>
      <c r="T173" s="63">
        <f t="shared" si="80"/>
        <v>0</v>
      </c>
      <c r="U173" s="65">
        <f t="shared" si="81"/>
        <v>0</v>
      </c>
      <c r="V173" s="65">
        <f t="shared" si="82"/>
        <v>0</v>
      </c>
      <c r="W173" s="65">
        <f t="shared" si="83"/>
        <v>0</v>
      </c>
      <c r="X173" s="66">
        <f t="shared" si="84"/>
        <v>0</v>
      </c>
    </row>
    <row r="174" spans="1:24" s="2" customFormat="1" ht="12.75" customHeight="1">
      <c r="A174" s="55"/>
      <c r="B174" s="56" t="s">
        <v>255</v>
      </c>
      <c r="C174" s="57" t="s">
        <v>78</v>
      </c>
      <c r="D174" s="58">
        <v>2</v>
      </c>
      <c r="E174" s="59">
        <v>0</v>
      </c>
      <c r="F174" s="60">
        <f t="shared" si="68"/>
        <v>0</v>
      </c>
      <c r="G174" s="60">
        <f t="shared" si="69"/>
        <v>0</v>
      </c>
      <c r="H174" s="60">
        <v>0</v>
      </c>
      <c r="I174" s="61">
        <v>0</v>
      </c>
      <c r="J174" s="60">
        <f t="shared" si="70"/>
        <v>0</v>
      </c>
      <c r="K174" s="62">
        <f t="shared" si="71"/>
        <v>0</v>
      </c>
      <c r="L174" s="63">
        <f t="shared" si="72"/>
        <v>0</v>
      </c>
      <c r="M174" s="64">
        <f t="shared" si="73"/>
        <v>0</v>
      </c>
      <c r="N174" s="60">
        <f t="shared" si="74"/>
        <v>0</v>
      </c>
      <c r="O174" s="60">
        <f t="shared" si="75"/>
        <v>0</v>
      </c>
      <c r="P174" s="60">
        <f t="shared" si="76"/>
        <v>0</v>
      </c>
      <c r="Q174" s="60">
        <f t="shared" si="77"/>
        <v>0</v>
      </c>
      <c r="R174" s="60">
        <f t="shared" si="78"/>
        <v>0</v>
      </c>
      <c r="S174" s="62">
        <f t="shared" si="79"/>
        <v>0</v>
      </c>
      <c r="T174" s="63">
        <f t="shared" si="80"/>
        <v>0</v>
      </c>
      <c r="U174" s="65">
        <f t="shared" si="81"/>
        <v>0</v>
      </c>
      <c r="V174" s="65">
        <f t="shared" si="82"/>
        <v>0</v>
      </c>
      <c r="W174" s="65">
        <f t="shared" si="83"/>
        <v>0</v>
      </c>
      <c r="X174" s="66">
        <f t="shared" si="84"/>
        <v>0</v>
      </c>
    </row>
    <row r="175" spans="1:24" s="2" customFormat="1" ht="12.75" customHeight="1">
      <c r="A175" s="55"/>
      <c r="B175" s="56" t="s">
        <v>256</v>
      </c>
      <c r="C175" s="57" t="s">
        <v>78</v>
      </c>
      <c r="D175" s="58">
        <v>2</v>
      </c>
      <c r="E175" s="59">
        <v>0</v>
      </c>
      <c r="F175" s="60">
        <f t="shared" si="68"/>
        <v>0</v>
      </c>
      <c r="G175" s="60">
        <f t="shared" si="69"/>
        <v>0</v>
      </c>
      <c r="H175" s="60">
        <v>0</v>
      </c>
      <c r="I175" s="61">
        <v>0</v>
      </c>
      <c r="J175" s="60">
        <f t="shared" si="70"/>
        <v>0</v>
      </c>
      <c r="K175" s="62">
        <f t="shared" si="71"/>
        <v>0</v>
      </c>
      <c r="L175" s="63">
        <f t="shared" si="72"/>
        <v>0</v>
      </c>
      <c r="M175" s="64">
        <f t="shared" si="73"/>
        <v>0</v>
      </c>
      <c r="N175" s="60">
        <f t="shared" si="74"/>
        <v>0</v>
      </c>
      <c r="O175" s="60">
        <f t="shared" si="75"/>
        <v>0</v>
      </c>
      <c r="P175" s="60">
        <f t="shared" si="76"/>
        <v>0</v>
      </c>
      <c r="Q175" s="60">
        <f t="shared" si="77"/>
        <v>0</v>
      </c>
      <c r="R175" s="60">
        <f t="shared" si="78"/>
        <v>0</v>
      </c>
      <c r="S175" s="62">
        <f t="shared" si="79"/>
        <v>0</v>
      </c>
      <c r="T175" s="63">
        <f t="shared" si="80"/>
        <v>0</v>
      </c>
      <c r="U175" s="65">
        <f t="shared" si="81"/>
        <v>0</v>
      </c>
      <c r="V175" s="65">
        <f t="shared" si="82"/>
        <v>0</v>
      </c>
      <c r="W175" s="65">
        <f t="shared" si="83"/>
        <v>0</v>
      </c>
      <c r="X175" s="66">
        <f t="shared" si="84"/>
        <v>0</v>
      </c>
    </row>
    <row r="176" spans="1:24" s="2" customFormat="1" ht="12.75" customHeight="1">
      <c r="A176" s="55"/>
      <c r="B176" s="56" t="s">
        <v>257</v>
      </c>
      <c r="C176" s="57" t="s">
        <v>78</v>
      </c>
      <c r="D176" s="58">
        <v>1</v>
      </c>
      <c r="E176" s="59">
        <v>0</v>
      </c>
      <c r="F176" s="60">
        <f t="shared" si="68"/>
        <v>0</v>
      </c>
      <c r="G176" s="60">
        <f t="shared" si="69"/>
        <v>0</v>
      </c>
      <c r="H176" s="60">
        <v>0</v>
      </c>
      <c r="I176" s="61">
        <v>0</v>
      </c>
      <c r="J176" s="60">
        <f t="shared" si="70"/>
        <v>0</v>
      </c>
      <c r="K176" s="62">
        <f t="shared" si="71"/>
        <v>0</v>
      </c>
      <c r="L176" s="63">
        <f t="shared" si="72"/>
        <v>0</v>
      </c>
      <c r="M176" s="64">
        <f t="shared" si="73"/>
        <v>0</v>
      </c>
      <c r="N176" s="60">
        <f t="shared" si="74"/>
        <v>0</v>
      </c>
      <c r="O176" s="60">
        <f t="shared" si="75"/>
        <v>0</v>
      </c>
      <c r="P176" s="60">
        <f t="shared" si="76"/>
        <v>0</v>
      </c>
      <c r="Q176" s="60">
        <f t="shared" si="77"/>
        <v>0</v>
      </c>
      <c r="R176" s="60">
        <f t="shared" si="78"/>
        <v>0</v>
      </c>
      <c r="S176" s="62">
        <f t="shared" si="79"/>
        <v>0</v>
      </c>
      <c r="T176" s="63">
        <f t="shared" si="80"/>
        <v>0</v>
      </c>
      <c r="U176" s="65">
        <f t="shared" si="81"/>
        <v>0</v>
      </c>
      <c r="V176" s="65">
        <f t="shared" si="82"/>
        <v>0</v>
      </c>
      <c r="W176" s="65">
        <f t="shared" si="83"/>
        <v>0</v>
      </c>
      <c r="X176" s="66">
        <f t="shared" si="84"/>
        <v>0</v>
      </c>
    </row>
    <row r="177" spans="1:24" s="2" customFormat="1" ht="12.75" customHeight="1">
      <c r="A177" s="55"/>
      <c r="B177" s="56" t="s">
        <v>258</v>
      </c>
      <c r="C177" s="57" t="s">
        <v>78</v>
      </c>
      <c r="D177" s="58">
        <v>46</v>
      </c>
      <c r="E177" s="59">
        <v>0</v>
      </c>
      <c r="F177" s="60">
        <f t="shared" si="68"/>
        <v>0</v>
      </c>
      <c r="G177" s="60">
        <f t="shared" si="69"/>
        <v>0</v>
      </c>
      <c r="H177" s="60">
        <v>0</v>
      </c>
      <c r="I177" s="61">
        <v>0</v>
      </c>
      <c r="J177" s="60">
        <f t="shared" si="70"/>
        <v>0</v>
      </c>
      <c r="K177" s="62">
        <f t="shared" si="71"/>
        <v>0</v>
      </c>
      <c r="L177" s="63">
        <f t="shared" si="72"/>
        <v>0</v>
      </c>
      <c r="M177" s="64">
        <f t="shared" si="73"/>
        <v>0</v>
      </c>
      <c r="N177" s="60">
        <f t="shared" si="74"/>
        <v>0</v>
      </c>
      <c r="O177" s="60">
        <f t="shared" si="75"/>
        <v>0</v>
      </c>
      <c r="P177" s="60">
        <f t="shared" si="76"/>
        <v>0</v>
      </c>
      <c r="Q177" s="60">
        <f t="shared" si="77"/>
        <v>0</v>
      </c>
      <c r="R177" s="60">
        <f t="shared" si="78"/>
        <v>0</v>
      </c>
      <c r="S177" s="62">
        <f t="shared" si="79"/>
        <v>0</v>
      </c>
      <c r="T177" s="63">
        <f t="shared" si="80"/>
        <v>0</v>
      </c>
      <c r="U177" s="65">
        <f t="shared" si="81"/>
        <v>0</v>
      </c>
      <c r="V177" s="65">
        <f t="shared" si="82"/>
        <v>0</v>
      </c>
      <c r="W177" s="65">
        <f t="shared" si="83"/>
        <v>0</v>
      </c>
      <c r="X177" s="66">
        <f t="shared" si="84"/>
        <v>0</v>
      </c>
    </row>
    <row r="178" spans="1:24" s="2" customFormat="1" ht="12.75" customHeight="1">
      <c r="A178" s="55"/>
      <c r="B178" s="56" t="s">
        <v>259</v>
      </c>
      <c r="C178" s="57" t="s">
        <v>78</v>
      </c>
      <c r="D178" s="58">
        <v>2</v>
      </c>
      <c r="E178" s="59">
        <v>0</v>
      </c>
      <c r="F178" s="60">
        <f t="shared" si="68"/>
        <v>0</v>
      </c>
      <c r="G178" s="60">
        <f t="shared" si="69"/>
        <v>0</v>
      </c>
      <c r="H178" s="60">
        <v>0</v>
      </c>
      <c r="I178" s="61">
        <v>0</v>
      </c>
      <c r="J178" s="60">
        <f t="shared" si="70"/>
        <v>0</v>
      </c>
      <c r="K178" s="62">
        <f t="shared" si="71"/>
        <v>0</v>
      </c>
      <c r="L178" s="63">
        <f t="shared" si="72"/>
        <v>0</v>
      </c>
      <c r="M178" s="64">
        <f t="shared" si="73"/>
        <v>0</v>
      </c>
      <c r="N178" s="60">
        <f t="shared" si="74"/>
        <v>0</v>
      </c>
      <c r="O178" s="60">
        <f t="shared" si="75"/>
        <v>0</v>
      </c>
      <c r="P178" s="60">
        <f t="shared" si="76"/>
        <v>0</v>
      </c>
      <c r="Q178" s="60">
        <f t="shared" si="77"/>
        <v>0</v>
      </c>
      <c r="R178" s="60">
        <f t="shared" si="78"/>
        <v>0</v>
      </c>
      <c r="S178" s="62">
        <f t="shared" si="79"/>
        <v>0</v>
      </c>
      <c r="T178" s="63">
        <f t="shared" si="80"/>
        <v>0</v>
      </c>
      <c r="U178" s="65">
        <f t="shared" si="81"/>
        <v>0</v>
      </c>
      <c r="V178" s="65">
        <f t="shared" si="82"/>
        <v>0</v>
      </c>
      <c r="W178" s="65">
        <f t="shared" si="83"/>
        <v>0</v>
      </c>
      <c r="X178" s="66">
        <f t="shared" si="84"/>
        <v>0</v>
      </c>
    </row>
    <row r="179" spans="1:24" s="2" customFormat="1" ht="12.75" customHeight="1">
      <c r="A179" s="55"/>
      <c r="B179" s="56" t="s">
        <v>260</v>
      </c>
      <c r="C179" s="57" t="s">
        <v>78</v>
      </c>
      <c r="D179" s="58">
        <v>2</v>
      </c>
      <c r="E179" s="59">
        <v>0</v>
      </c>
      <c r="F179" s="60">
        <f t="shared" si="68"/>
        <v>0</v>
      </c>
      <c r="G179" s="60">
        <f t="shared" si="69"/>
        <v>0</v>
      </c>
      <c r="H179" s="60">
        <v>0</v>
      </c>
      <c r="I179" s="61">
        <v>0</v>
      </c>
      <c r="J179" s="60">
        <f t="shared" si="70"/>
        <v>0</v>
      </c>
      <c r="K179" s="62">
        <f t="shared" si="71"/>
        <v>0</v>
      </c>
      <c r="L179" s="63">
        <f t="shared" si="72"/>
        <v>0</v>
      </c>
      <c r="M179" s="64">
        <f t="shared" si="73"/>
        <v>0</v>
      </c>
      <c r="N179" s="60">
        <f t="shared" si="74"/>
        <v>0</v>
      </c>
      <c r="O179" s="60">
        <f t="shared" si="75"/>
        <v>0</v>
      </c>
      <c r="P179" s="60">
        <f t="shared" si="76"/>
        <v>0</v>
      </c>
      <c r="Q179" s="60">
        <f t="shared" si="77"/>
        <v>0</v>
      </c>
      <c r="R179" s="60">
        <f t="shared" si="78"/>
        <v>0</v>
      </c>
      <c r="S179" s="62">
        <f t="shared" si="79"/>
        <v>0</v>
      </c>
      <c r="T179" s="63">
        <f t="shared" si="80"/>
        <v>0</v>
      </c>
      <c r="U179" s="65">
        <f t="shared" si="81"/>
        <v>0</v>
      </c>
      <c r="V179" s="65">
        <f t="shared" si="82"/>
        <v>0</v>
      </c>
      <c r="W179" s="65">
        <f t="shared" si="83"/>
        <v>0</v>
      </c>
      <c r="X179" s="66">
        <f t="shared" si="84"/>
        <v>0</v>
      </c>
    </row>
    <row r="180" spans="1:24" s="2" customFormat="1" ht="12.75" customHeight="1">
      <c r="A180" s="55"/>
      <c r="B180" s="56" t="s">
        <v>261</v>
      </c>
      <c r="C180" s="57" t="s">
        <v>78</v>
      </c>
      <c r="D180" s="58">
        <v>7</v>
      </c>
      <c r="E180" s="59">
        <v>0</v>
      </c>
      <c r="F180" s="60">
        <f t="shared" si="68"/>
        <v>0</v>
      </c>
      <c r="G180" s="60">
        <f t="shared" si="69"/>
        <v>0</v>
      </c>
      <c r="H180" s="60">
        <v>0</v>
      </c>
      <c r="I180" s="61">
        <v>0</v>
      </c>
      <c r="J180" s="60">
        <f t="shared" si="70"/>
        <v>0</v>
      </c>
      <c r="K180" s="62">
        <f t="shared" si="71"/>
        <v>0</v>
      </c>
      <c r="L180" s="63">
        <f t="shared" si="72"/>
        <v>0</v>
      </c>
      <c r="M180" s="64">
        <f t="shared" si="73"/>
        <v>0</v>
      </c>
      <c r="N180" s="60">
        <f t="shared" si="74"/>
        <v>0</v>
      </c>
      <c r="O180" s="60">
        <f t="shared" si="75"/>
        <v>0</v>
      </c>
      <c r="P180" s="60">
        <f t="shared" si="76"/>
        <v>0</v>
      </c>
      <c r="Q180" s="60">
        <f t="shared" si="77"/>
        <v>0</v>
      </c>
      <c r="R180" s="60">
        <f t="shared" si="78"/>
        <v>0</v>
      </c>
      <c r="S180" s="62">
        <f t="shared" si="79"/>
        <v>0</v>
      </c>
      <c r="T180" s="63">
        <f t="shared" si="80"/>
        <v>0</v>
      </c>
      <c r="U180" s="65">
        <f t="shared" si="81"/>
        <v>0</v>
      </c>
      <c r="V180" s="65">
        <f t="shared" si="82"/>
        <v>0</v>
      </c>
      <c r="W180" s="65">
        <f t="shared" si="83"/>
        <v>0</v>
      </c>
      <c r="X180" s="66">
        <f t="shared" si="84"/>
        <v>0</v>
      </c>
    </row>
    <row r="181" spans="1:24" s="2" customFormat="1" ht="12.75" customHeight="1">
      <c r="A181" s="55"/>
      <c r="B181" s="56" t="s">
        <v>262</v>
      </c>
      <c r="C181" s="57" t="s">
        <v>78</v>
      </c>
      <c r="D181" s="58">
        <v>11</v>
      </c>
      <c r="E181" s="59">
        <v>0</v>
      </c>
      <c r="F181" s="60">
        <f t="shared" si="68"/>
        <v>0</v>
      </c>
      <c r="G181" s="60">
        <f t="shared" si="69"/>
        <v>0</v>
      </c>
      <c r="H181" s="60">
        <v>0</v>
      </c>
      <c r="I181" s="61">
        <v>0</v>
      </c>
      <c r="J181" s="60">
        <f t="shared" si="70"/>
        <v>0</v>
      </c>
      <c r="K181" s="62">
        <f t="shared" si="71"/>
        <v>0</v>
      </c>
      <c r="L181" s="63">
        <f t="shared" si="72"/>
        <v>0</v>
      </c>
      <c r="M181" s="64">
        <f t="shared" si="73"/>
        <v>0</v>
      </c>
      <c r="N181" s="60">
        <f t="shared" si="74"/>
        <v>0</v>
      </c>
      <c r="O181" s="60">
        <f t="shared" si="75"/>
        <v>0</v>
      </c>
      <c r="P181" s="60">
        <f t="shared" si="76"/>
        <v>0</v>
      </c>
      <c r="Q181" s="60">
        <f t="shared" si="77"/>
        <v>0</v>
      </c>
      <c r="R181" s="60">
        <f t="shared" si="78"/>
        <v>0</v>
      </c>
      <c r="S181" s="62">
        <f t="shared" si="79"/>
        <v>0</v>
      </c>
      <c r="T181" s="63">
        <f t="shared" si="80"/>
        <v>0</v>
      </c>
      <c r="U181" s="65">
        <f t="shared" si="81"/>
        <v>0</v>
      </c>
      <c r="V181" s="65">
        <f t="shared" si="82"/>
        <v>0</v>
      </c>
      <c r="W181" s="65">
        <f t="shared" si="83"/>
        <v>0</v>
      </c>
      <c r="X181" s="66">
        <f t="shared" si="84"/>
        <v>0</v>
      </c>
    </row>
    <row r="182" spans="1:24" s="2" customFormat="1" ht="12.75" customHeight="1">
      <c r="A182" s="55"/>
      <c r="B182" s="56" t="s">
        <v>263</v>
      </c>
      <c r="C182" s="57" t="s">
        <v>78</v>
      </c>
      <c r="D182" s="58">
        <v>1</v>
      </c>
      <c r="E182" s="59">
        <v>0</v>
      </c>
      <c r="F182" s="60">
        <f t="shared" si="68"/>
        <v>0</v>
      </c>
      <c r="G182" s="60">
        <f t="shared" si="69"/>
        <v>0</v>
      </c>
      <c r="H182" s="60">
        <v>0</v>
      </c>
      <c r="I182" s="61">
        <v>0</v>
      </c>
      <c r="J182" s="60">
        <f t="shared" si="70"/>
        <v>0</v>
      </c>
      <c r="K182" s="62">
        <f t="shared" si="71"/>
        <v>0</v>
      </c>
      <c r="L182" s="63">
        <f t="shared" si="72"/>
        <v>0</v>
      </c>
      <c r="M182" s="64">
        <f t="shared" si="73"/>
        <v>0</v>
      </c>
      <c r="N182" s="60">
        <f t="shared" si="74"/>
        <v>0</v>
      </c>
      <c r="O182" s="60">
        <f t="shared" si="75"/>
        <v>0</v>
      </c>
      <c r="P182" s="60">
        <f t="shared" si="76"/>
        <v>0</v>
      </c>
      <c r="Q182" s="60">
        <f t="shared" si="77"/>
        <v>0</v>
      </c>
      <c r="R182" s="60">
        <f t="shared" si="78"/>
        <v>0</v>
      </c>
      <c r="S182" s="62">
        <f t="shared" si="79"/>
        <v>0</v>
      </c>
      <c r="T182" s="63">
        <f t="shared" si="80"/>
        <v>0</v>
      </c>
      <c r="U182" s="65">
        <f t="shared" si="81"/>
        <v>0</v>
      </c>
      <c r="V182" s="65">
        <f t="shared" si="82"/>
        <v>0</v>
      </c>
      <c r="W182" s="65">
        <f t="shared" si="83"/>
        <v>0</v>
      </c>
      <c r="X182" s="66">
        <f t="shared" si="84"/>
        <v>0</v>
      </c>
    </row>
    <row r="183" spans="1:24" s="2" customFormat="1" ht="12.75" customHeight="1">
      <c r="A183" s="55"/>
      <c r="B183" s="56" t="s">
        <v>264</v>
      </c>
      <c r="C183" s="57" t="s">
        <v>78</v>
      </c>
      <c r="D183" s="58">
        <v>1</v>
      </c>
      <c r="E183" s="59">
        <v>0</v>
      </c>
      <c r="F183" s="60">
        <f t="shared" si="68"/>
        <v>0</v>
      </c>
      <c r="G183" s="60">
        <f t="shared" si="69"/>
        <v>0</v>
      </c>
      <c r="H183" s="60">
        <v>0</v>
      </c>
      <c r="I183" s="61">
        <v>0</v>
      </c>
      <c r="J183" s="60">
        <f t="shared" si="70"/>
        <v>0</v>
      </c>
      <c r="K183" s="62">
        <f t="shared" si="71"/>
        <v>0</v>
      </c>
      <c r="L183" s="63">
        <f t="shared" si="72"/>
        <v>0</v>
      </c>
      <c r="M183" s="64">
        <f t="shared" si="73"/>
        <v>0</v>
      </c>
      <c r="N183" s="60">
        <f t="shared" si="74"/>
        <v>0</v>
      </c>
      <c r="O183" s="60">
        <f t="shared" si="75"/>
        <v>0</v>
      </c>
      <c r="P183" s="60">
        <f t="shared" si="76"/>
        <v>0</v>
      </c>
      <c r="Q183" s="60">
        <f t="shared" si="77"/>
        <v>0</v>
      </c>
      <c r="R183" s="60">
        <f t="shared" si="78"/>
        <v>0</v>
      </c>
      <c r="S183" s="62">
        <f t="shared" si="79"/>
        <v>0</v>
      </c>
      <c r="T183" s="63">
        <f t="shared" si="80"/>
        <v>0</v>
      </c>
      <c r="U183" s="65">
        <f t="shared" si="81"/>
        <v>0</v>
      </c>
      <c r="V183" s="65">
        <f t="shared" si="82"/>
        <v>0</v>
      </c>
      <c r="W183" s="65">
        <f t="shared" si="83"/>
        <v>0</v>
      </c>
      <c r="X183" s="66">
        <f t="shared" si="84"/>
        <v>0</v>
      </c>
    </row>
    <row r="184" spans="1:24" s="2" customFormat="1" ht="12.75" customHeight="1">
      <c r="A184" s="55" t="s">
        <v>265</v>
      </c>
      <c r="B184" s="56" t="s">
        <v>266</v>
      </c>
      <c r="C184" s="57"/>
      <c r="D184" s="58"/>
      <c r="E184" s="59"/>
      <c r="F184" s="60"/>
      <c r="G184" s="60"/>
      <c r="H184" s="60"/>
      <c r="I184" s="61"/>
      <c r="J184" s="60"/>
      <c r="K184" s="62"/>
      <c r="L184" s="63"/>
      <c r="M184" s="64"/>
      <c r="N184" s="60"/>
      <c r="O184" s="60"/>
      <c r="P184" s="60"/>
      <c r="Q184" s="60"/>
      <c r="R184" s="60"/>
      <c r="S184" s="62"/>
      <c r="T184" s="63"/>
      <c r="U184" s="65"/>
      <c r="V184" s="65"/>
      <c r="W184" s="65"/>
      <c r="X184" s="66"/>
    </row>
    <row r="185" spans="1:24" s="2" customFormat="1" ht="12.75" customHeight="1">
      <c r="A185" s="55"/>
      <c r="B185" s="56" t="s">
        <v>267</v>
      </c>
      <c r="C185" s="57" t="s">
        <v>78</v>
      </c>
      <c r="D185" s="58">
        <v>2</v>
      </c>
      <c r="E185" s="59">
        <v>0</v>
      </c>
      <c r="F185" s="60">
        <f>E185*$G$1</f>
        <v>0</v>
      </c>
      <c r="G185" s="60">
        <f>(E185+F185)*$G$2</f>
        <v>0</v>
      </c>
      <c r="H185" s="60">
        <v>0</v>
      </c>
      <c r="I185" s="61">
        <v>0</v>
      </c>
      <c r="J185" s="60">
        <f>I185*$G$3</f>
        <v>0</v>
      </c>
      <c r="K185" s="62">
        <f>(I185)*$G$4+H185*$G$4*$G$6</f>
        <v>0</v>
      </c>
      <c r="L185" s="63">
        <f>(I185)*$G$5+H185*$G$5*$G$6</f>
        <v>0</v>
      </c>
      <c r="M185" s="64">
        <f>D185*E185</f>
        <v>0</v>
      </c>
      <c r="N185" s="60">
        <f>D185*F185</f>
        <v>0</v>
      </c>
      <c r="O185" s="60">
        <f>D185*G185</f>
        <v>0</v>
      </c>
      <c r="P185" s="60">
        <f>D185*H185</f>
        <v>0</v>
      </c>
      <c r="Q185" s="60">
        <f>D185*I185</f>
        <v>0</v>
      </c>
      <c r="R185" s="60">
        <f>D185*J185</f>
        <v>0</v>
      </c>
      <c r="S185" s="62">
        <f>D185*K185</f>
        <v>0</v>
      </c>
      <c r="T185" s="63">
        <f>D185*L185</f>
        <v>0</v>
      </c>
      <c r="U185" s="65">
        <f>SUM(M185:O185)</f>
        <v>0</v>
      </c>
      <c r="V185" s="65">
        <f>P185</f>
        <v>0</v>
      </c>
      <c r="W185" s="65">
        <f>SUM(Q185:T185)</f>
        <v>0</v>
      </c>
      <c r="X185" s="66">
        <f>SUM(U185:W185)*(1+$W$7)</f>
        <v>0</v>
      </c>
    </row>
    <row r="186" spans="1:24" s="2" customFormat="1" ht="12.75" customHeight="1">
      <c r="A186" s="55"/>
      <c r="B186" s="56" t="s">
        <v>268</v>
      </c>
      <c r="C186" s="57" t="s">
        <v>78</v>
      </c>
      <c r="D186" s="58">
        <v>4</v>
      </c>
      <c r="E186" s="59">
        <v>0</v>
      </c>
      <c r="F186" s="60">
        <f>E186*$G$1</f>
        <v>0</v>
      </c>
      <c r="G186" s="60">
        <f>(E186+F186)*$G$2</f>
        <v>0</v>
      </c>
      <c r="H186" s="60">
        <v>0</v>
      </c>
      <c r="I186" s="61">
        <v>0</v>
      </c>
      <c r="J186" s="60">
        <f>I186*$G$3</f>
        <v>0</v>
      </c>
      <c r="K186" s="62">
        <f>(I186)*$G$4+H186*$G$4*$G$6</f>
        <v>0</v>
      </c>
      <c r="L186" s="63">
        <f>(I186)*$G$5+H186*$G$5*$G$6</f>
        <v>0</v>
      </c>
      <c r="M186" s="64">
        <f>D186*E186</f>
        <v>0</v>
      </c>
      <c r="N186" s="60">
        <f>D186*F186</f>
        <v>0</v>
      </c>
      <c r="O186" s="60">
        <f>D186*G186</f>
        <v>0</v>
      </c>
      <c r="P186" s="60">
        <f>D186*H186</f>
        <v>0</v>
      </c>
      <c r="Q186" s="60">
        <f>D186*I186</f>
        <v>0</v>
      </c>
      <c r="R186" s="60">
        <f>D186*J186</f>
        <v>0</v>
      </c>
      <c r="S186" s="62">
        <f>D186*K186</f>
        <v>0</v>
      </c>
      <c r="T186" s="63">
        <f>D186*L186</f>
        <v>0</v>
      </c>
      <c r="U186" s="65">
        <f>SUM(M186:O186)</f>
        <v>0</v>
      </c>
      <c r="V186" s="65">
        <f>P186</f>
        <v>0</v>
      </c>
      <c r="W186" s="65">
        <f>SUM(Q186:T186)</f>
        <v>0</v>
      </c>
      <c r="X186" s="66">
        <f>SUM(U186:W186)*(1+$W$7)</f>
        <v>0</v>
      </c>
    </row>
    <row r="187" spans="1:24" s="2" customFormat="1" ht="12.75" customHeight="1">
      <c r="A187" s="55"/>
      <c r="B187" s="56" t="s">
        <v>269</v>
      </c>
      <c r="C187" s="57" t="s">
        <v>78</v>
      </c>
      <c r="D187" s="58">
        <v>4</v>
      </c>
      <c r="E187" s="59">
        <v>0</v>
      </c>
      <c r="F187" s="60">
        <f>E187*$G$1</f>
        <v>0</v>
      </c>
      <c r="G187" s="60">
        <f>(E187+F187)*$G$2</f>
        <v>0</v>
      </c>
      <c r="H187" s="60">
        <v>0</v>
      </c>
      <c r="I187" s="61">
        <v>0</v>
      </c>
      <c r="J187" s="60">
        <f>I187*$G$3</f>
        <v>0</v>
      </c>
      <c r="K187" s="62">
        <f>(I187)*$G$4+H187*$G$4*$G$6</f>
        <v>0</v>
      </c>
      <c r="L187" s="63">
        <f>(I187)*$G$5+H187*$G$5*$G$6</f>
        <v>0</v>
      </c>
      <c r="M187" s="64">
        <f>D187*E187</f>
        <v>0</v>
      </c>
      <c r="N187" s="60">
        <f>D187*F187</f>
        <v>0</v>
      </c>
      <c r="O187" s="60">
        <f>D187*G187</f>
        <v>0</v>
      </c>
      <c r="P187" s="60">
        <f>D187*H187</f>
        <v>0</v>
      </c>
      <c r="Q187" s="60">
        <f>D187*I187</f>
        <v>0</v>
      </c>
      <c r="R187" s="60">
        <f>D187*J187</f>
        <v>0</v>
      </c>
      <c r="S187" s="62">
        <f>D187*K187</f>
        <v>0</v>
      </c>
      <c r="T187" s="63">
        <f>D187*L187</f>
        <v>0</v>
      </c>
      <c r="U187" s="65">
        <f>SUM(M187:O187)</f>
        <v>0</v>
      </c>
      <c r="V187" s="65">
        <f>P187</f>
        <v>0</v>
      </c>
      <c r="W187" s="65">
        <f>SUM(Q187:T187)</f>
        <v>0</v>
      </c>
      <c r="X187" s="66">
        <f>SUM(U187:W187)*(1+$W$7)</f>
        <v>0</v>
      </c>
    </row>
    <row r="188" spans="1:24" s="2" customFormat="1" ht="12.75" customHeight="1">
      <c r="A188" s="55" t="s">
        <v>270</v>
      </c>
      <c r="B188" s="56" t="s">
        <v>271</v>
      </c>
      <c r="C188" s="57"/>
      <c r="D188" s="58"/>
      <c r="E188" s="59"/>
      <c r="F188" s="60"/>
      <c r="G188" s="60"/>
      <c r="H188" s="60"/>
      <c r="I188" s="61"/>
      <c r="J188" s="60"/>
      <c r="K188" s="62"/>
      <c r="L188" s="63"/>
      <c r="M188" s="64"/>
      <c r="N188" s="60"/>
      <c r="O188" s="60"/>
      <c r="P188" s="60"/>
      <c r="Q188" s="60"/>
      <c r="R188" s="60"/>
      <c r="S188" s="62"/>
      <c r="T188" s="63"/>
      <c r="U188" s="65"/>
      <c r="V188" s="65"/>
      <c r="W188" s="65"/>
      <c r="X188" s="66"/>
    </row>
    <row r="189" spans="1:24" s="2" customFormat="1" ht="12.75" customHeight="1">
      <c r="A189" s="55"/>
      <c r="B189" s="56" t="s">
        <v>272</v>
      </c>
      <c r="C189" s="57" t="s">
        <v>78</v>
      </c>
      <c r="D189" s="58">
        <v>11</v>
      </c>
      <c r="E189" s="59">
        <v>0</v>
      </c>
      <c r="F189" s="60">
        <f>E189*$G$1</f>
        <v>0</v>
      </c>
      <c r="G189" s="60">
        <f>(E189+F189)*$G$2</f>
        <v>0</v>
      </c>
      <c r="H189" s="60">
        <v>0</v>
      </c>
      <c r="I189" s="61">
        <v>0</v>
      </c>
      <c r="J189" s="60">
        <f>I189*$G$3</f>
        <v>0</v>
      </c>
      <c r="K189" s="62">
        <f>(I189)*$G$4+H189*$G$4*$G$6</f>
        <v>0</v>
      </c>
      <c r="L189" s="63">
        <f>(I189)*$G$5+H189*$G$5*$G$6</f>
        <v>0</v>
      </c>
      <c r="M189" s="64">
        <f>D189*E189</f>
        <v>0</v>
      </c>
      <c r="N189" s="60">
        <f>D189*F189</f>
        <v>0</v>
      </c>
      <c r="O189" s="60">
        <f>D189*G189</f>
        <v>0</v>
      </c>
      <c r="P189" s="60">
        <f>D189*H189</f>
        <v>0</v>
      </c>
      <c r="Q189" s="60">
        <f>D189*I189</f>
        <v>0</v>
      </c>
      <c r="R189" s="60">
        <f>D189*J189</f>
        <v>0</v>
      </c>
      <c r="S189" s="62">
        <f>D189*K189</f>
        <v>0</v>
      </c>
      <c r="T189" s="63">
        <f>D189*L189</f>
        <v>0</v>
      </c>
      <c r="U189" s="65">
        <f>SUM(M189:O189)</f>
        <v>0</v>
      </c>
      <c r="V189" s="65">
        <f>P189</f>
        <v>0</v>
      </c>
      <c r="W189" s="65">
        <f>SUM(Q189:T189)</f>
        <v>0</v>
      </c>
      <c r="X189" s="66">
        <f>SUM(U189:W189)*(1+$W$7)</f>
        <v>0</v>
      </c>
    </row>
    <row r="190" spans="1:24" s="2" customFormat="1" ht="12.75" customHeight="1">
      <c r="A190" s="55" t="s">
        <v>270</v>
      </c>
      <c r="B190" s="56" t="s">
        <v>273</v>
      </c>
      <c r="C190" s="57"/>
      <c r="D190" s="58"/>
      <c r="E190" s="59"/>
      <c r="F190" s="60"/>
      <c r="G190" s="60"/>
      <c r="H190" s="60"/>
      <c r="I190" s="61"/>
      <c r="J190" s="60"/>
      <c r="K190" s="62"/>
      <c r="L190" s="63"/>
      <c r="M190" s="64"/>
      <c r="N190" s="60"/>
      <c r="O190" s="60"/>
      <c r="P190" s="60"/>
      <c r="Q190" s="60"/>
      <c r="R190" s="60"/>
      <c r="S190" s="62"/>
      <c r="T190" s="63"/>
      <c r="U190" s="65"/>
      <c r="V190" s="65"/>
      <c r="W190" s="65"/>
      <c r="X190" s="66"/>
    </row>
    <row r="191" spans="1:24" s="2" customFormat="1" ht="12.75" customHeight="1">
      <c r="A191" s="55"/>
      <c r="B191" s="56" t="s">
        <v>274</v>
      </c>
      <c r="C191" s="57" t="s">
        <v>78</v>
      </c>
      <c r="D191" s="58">
        <v>3</v>
      </c>
      <c r="E191" s="59">
        <v>0</v>
      </c>
      <c r="F191" s="60">
        <f>E191*$G$1</f>
        <v>0</v>
      </c>
      <c r="G191" s="60">
        <f>(E191+F191)*$G$2</f>
        <v>0</v>
      </c>
      <c r="H191" s="60">
        <v>0</v>
      </c>
      <c r="I191" s="61">
        <v>0</v>
      </c>
      <c r="J191" s="60">
        <f>I191*$G$3</f>
        <v>0</v>
      </c>
      <c r="K191" s="62">
        <f>(I191)*$G$4+H191*$G$4*$G$6</f>
        <v>0</v>
      </c>
      <c r="L191" s="63">
        <f>(I191)*$G$5+H191*$G$5*$G$6</f>
        <v>0</v>
      </c>
      <c r="M191" s="64">
        <f>D191*E191</f>
        <v>0</v>
      </c>
      <c r="N191" s="60">
        <f>D191*F191</f>
        <v>0</v>
      </c>
      <c r="O191" s="60">
        <f>D191*G191</f>
        <v>0</v>
      </c>
      <c r="P191" s="60">
        <f>D191*H191</f>
        <v>0</v>
      </c>
      <c r="Q191" s="60">
        <f>D191*I191</f>
        <v>0</v>
      </c>
      <c r="R191" s="60">
        <f>D191*J191</f>
        <v>0</v>
      </c>
      <c r="S191" s="62">
        <f>D191*K191</f>
        <v>0</v>
      </c>
      <c r="T191" s="63">
        <f>D191*L191</f>
        <v>0</v>
      </c>
      <c r="U191" s="65">
        <f>SUM(M191:O191)</f>
        <v>0</v>
      </c>
      <c r="V191" s="65">
        <f>P191</f>
        <v>0</v>
      </c>
      <c r="W191" s="65">
        <f>SUM(Q191:T191)</f>
        <v>0</v>
      </c>
      <c r="X191" s="66">
        <f>SUM(U191:W191)*(1+$W$7)</f>
        <v>0</v>
      </c>
    </row>
    <row r="192" spans="1:24" s="2" customFormat="1" ht="12.75" customHeight="1">
      <c r="A192" s="55"/>
      <c r="B192" s="56" t="s">
        <v>275</v>
      </c>
      <c r="C192" s="57" t="s">
        <v>78</v>
      </c>
      <c r="D192" s="58">
        <v>11</v>
      </c>
      <c r="E192" s="59">
        <v>0</v>
      </c>
      <c r="F192" s="60">
        <f>E192*$G$1</f>
        <v>0</v>
      </c>
      <c r="G192" s="60">
        <f>(E192+F192)*$G$2</f>
        <v>0</v>
      </c>
      <c r="H192" s="60">
        <v>0</v>
      </c>
      <c r="I192" s="61">
        <v>0</v>
      </c>
      <c r="J192" s="60">
        <f>I192*$G$3</f>
        <v>0</v>
      </c>
      <c r="K192" s="62">
        <f>(I192)*$G$4+H192*$G$4*$G$6</f>
        <v>0</v>
      </c>
      <c r="L192" s="63">
        <f>(I192)*$G$5+H192*$G$5*$G$6</f>
        <v>0</v>
      </c>
      <c r="M192" s="64">
        <f>D192*E192</f>
        <v>0</v>
      </c>
      <c r="N192" s="60">
        <f>D192*F192</f>
        <v>0</v>
      </c>
      <c r="O192" s="60">
        <f>D192*G192</f>
        <v>0</v>
      </c>
      <c r="P192" s="60">
        <f>D192*H192</f>
        <v>0</v>
      </c>
      <c r="Q192" s="60">
        <f>D192*I192</f>
        <v>0</v>
      </c>
      <c r="R192" s="60">
        <f>D192*J192</f>
        <v>0</v>
      </c>
      <c r="S192" s="62">
        <f>D192*K192</f>
        <v>0</v>
      </c>
      <c r="T192" s="63">
        <f>D192*L192</f>
        <v>0</v>
      </c>
      <c r="U192" s="65">
        <f>SUM(M192:O192)</f>
        <v>0</v>
      </c>
      <c r="V192" s="65">
        <f>P192</f>
        <v>0</v>
      </c>
      <c r="W192" s="65">
        <f>SUM(Q192:T192)</f>
        <v>0</v>
      </c>
      <c r="X192" s="66">
        <f>SUM(U192:W192)*(1+$W$7)</f>
        <v>0</v>
      </c>
    </row>
    <row r="193" spans="1:24" s="2" customFormat="1" ht="12.75" customHeight="1">
      <c r="A193" s="55"/>
      <c r="B193" s="56" t="s">
        <v>276</v>
      </c>
      <c r="C193" s="57" t="s">
        <v>78</v>
      </c>
      <c r="D193" s="58">
        <v>1</v>
      </c>
      <c r="E193" s="59">
        <v>0</v>
      </c>
      <c r="F193" s="60">
        <f>E193*$G$1</f>
        <v>0</v>
      </c>
      <c r="G193" s="60">
        <f>(E193+F193)*$G$2</f>
        <v>0</v>
      </c>
      <c r="H193" s="60">
        <v>0</v>
      </c>
      <c r="I193" s="61">
        <v>0</v>
      </c>
      <c r="J193" s="60">
        <f>I193*$G$3</f>
        <v>0</v>
      </c>
      <c r="K193" s="62">
        <f>(I193)*$G$4+H193*$G$4*$G$6</f>
        <v>0</v>
      </c>
      <c r="L193" s="63">
        <f>(I193)*$G$5+H193*$G$5*$G$6</f>
        <v>0</v>
      </c>
      <c r="M193" s="64">
        <f>D193*E193</f>
        <v>0</v>
      </c>
      <c r="N193" s="60">
        <f>D193*F193</f>
        <v>0</v>
      </c>
      <c r="O193" s="60">
        <f>D193*G193</f>
        <v>0</v>
      </c>
      <c r="P193" s="60">
        <f>D193*H193</f>
        <v>0</v>
      </c>
      <c r="Q193" s="60">
        <f>D193*I193</f>
        <v>0</v>
      </c>
      <c r="R193" s="60">
        <f>D193*J193</f>
        <v>0</v>
      </c>
      <c r="S193" s="62">
        <f>D193*K193</f>
        <v>0</v>
      </c>
      <c r="T193" s="63">
        <f>D193*L193</f>
        <v>0</v>
      </c>
      <c r="U193" s="65">
        <f>SUM(M193:O193)</f>
        <v>0</v>
      </c>
      <c r="V193" s="65">
        <f>P193</f>
        <v>0</v>
      </c>
      <c r="W193" s="65">
        <f>SUM(Q193:T193)</f>
        <v>0</v>
      </c>
      <c r="X193" s="66">
        <f>SUM(U193:W193)*(1+$W$7)</f>
        <v>0</v>
      </c>
    </row>
    <row r="194" spans="1:24" ht="12.75" customHeight="1">
      <c r="A194" s="48" t="s">
        <v>277</v>
      </c>
      <c r="B194" s="49" t="s">
        <v>278</v>
      </c>
      <c r="C194" s="50"/>
      <c r="D194" s="51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3"/>
      <c r="V194" s="53"/>
      <c r="W194" s="53"/>
      <c r="X194" s="54">
        <f>SUM(X195+X200+X205+X210)</f>
        <v>0</v>
      </c>
    </row>
    <row r="195" spans="1:24" ht="12.75" customHeight="1">
      <c r="A195" s="48" t="s">
        <v>279</v>
      </c>
      <c r="B195" s="49" t="s">
        <v>280</v>
      </c>
      <c r="C195" s="50"/>
      <c r="D195" s="51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3"/>
      <c r="V195" s="53"/>
      <c r="W195" s="53"/>
      <c r="X195" s="54">
        <f>SUM(X196:X199)</f>
        <v>0</v>
      </c>
    </row>
    <row r="196" spans="1:24" s="2" customFormat="1" ht="12.75" customHeight="1">
      <c r="A196" s="55" t="s">
        <v>281</v>
      </c>
      <c r="B196" s="56" t="s">
        <v>52</v>
      </c>
      <c r="C196" s="57"/>
      <c r="D196" s="58"/>
      <c r="E196" s="59"/>
      <c r="F196" s="60"/>
      <c r="G196" s="60"/>
      <c r="H196" s="60"/>
      <c r="I196" s="61"/>
      <c r="J196" s="60"/>
      <c r="K196" s="62"/>
      <c r="L196" s="63"/>
      <c r="M196" s="64"/>
      <c r="N196" s="60"/>
      <c r="O196" s="60"/>
      <c r="P196" s="60"/>
      <c r="Q196" s="60"/>
      <c r="R196" s="60"/>
      <c r="S196" s="62"/>
      <c r="T196" s="63"/>
      <c r="U196" s="65"/>
      <c r="V196" s="65"/>
      <c r="W196" s="65"/>
      <c r="X196" s="66"/>
    </row>
    <row r="197" spans="1:24" s="2" customFormat="1" ht="12.75" customHeight="1">
      <c r="A197" s="55"/>
      <c r="B197" s="56" t="s">
        <v>282</v>
      </c>
      <c r="C197" s="57" t="s">
        <v>71</v>
      </c>
      <c r="D197" s="58">
        <v>175.8</v>
      </c>
      <c r="E197" s="59">
        <v>0</v>
      </c>
      <c r="F197" s="60">
        <f>E197*$G$1</f>
        <v>0</v>
      </c>
      <c r="G197" s="60">
        <f>(E197+F197)*$G$2</f>
        <v>0</v>
      </c>
      <c r="H197" s="60">
        <v>0</v>
      </c>
      <c r="I197" s="61">
        <v>0</v>
      </c>
      <c r="J197" s="60">
        <f>I197*$G$3</f>
        <v>0</v>
      </c>
      <c r="K197" s="62">
        <f>(I197)*$G$4+H197*$G$4*$G$6</f>
        <v>0</v>
      </c>
      <c r="L197" s="63">
        <f>(I197)*$G$5+H197*$G$5*$G$6</f>
        <v>0</v>
      </c>
      <c r="M197" s="64">
        <f>D197*E197</f>
        <v>0</v>
      </c>
      <c r="N197" s="60">
        <f>D197*F197</f>
        <v>0</v>
      </c>
      <c r="O197" s="60">
        <f>D197*G197</f>
        <v>0</v>
      </c>
      <c r="P197" s="60">
        <f>D197*H197</f>
        <v>0</v>
      </c>
      <c r="Q197" s="60">
        <f>D197*I197</f>
        <v>0</v>
      </c>
      <c r="R197" s="60">
        <f>D197*J197</f>
        <v>0</v>
      </c>
      <c r="S197" s="62">
        <f>D197*K197</f>
        <v>0</v>
      </c>
      <c r="T197" s="63">
        <f>D197*L197</f>
        <v>0</v>
      </c>
      <c r="U197" s="65">
        <f>SUM(M197:O197)</f>
        <v>0</v>
      </c>
      <c r="V197" s="65">
        <f>P197</f>
        <v>0</v>
      </c>
      <c r="W197" s="65">
        <f>SUM(Q197:T197)</f>
        <v>0</v>
      </c>
      <c r="X197" s="66">
        <f>SUM(U197:W197)*(1+$W$1)</f>
        <v>0</v>
      </c>
    </row>
    <row r="198" spans="1:24" s="2" customFormat="1" ht="12.75" customHeight="1">
      <c r="A198" s="55" t="s">
        <v>283</v>
      </c>
      <c r="B198" s="56" t="s">
        <v>53</v>
      </c>
      <c r="C198" s="57"/>
      <c r="D198" s="58"/>
      <c r="E198" s="59"/>
      <c r="F198" s="60"/>
      <c r="G198" s="60"/>
      <c r="H198" s="60"/>
      <c r="I198" s="61"/>
      <c r="J198" s="60"/>
      <c r="K198" s="62"/>
      <c r="L198" s="63"/>
      <c r="M198" s="64"/>
      <c r="N198" s="60"/>
      <c r="O198" s="60"/>
      <c r="P198" s="60"/>
      <c r="Q198" s="60"/>
      <c r="R198" s="60"/>
      <c r="S198" s="62"/>
      <c r="T198" s="63"/>
      <c r="U198" s="65"/>
      <c r="V198" s="65"/>
      <c r="W198" s="65"/>
      <c r="X198" s="66"/>
    </row>
    <row r="199" spans="1:24" s="2" customFormat="1" ht="12.75" customHeight="1">
      <c r="A199" s="55"/>
      <c r="B199" s="56" t="s">
        <v>282</v>
      </c>
      <c r="C199" s="57" t="s">
        <v>71</v>
      </c>
      <c r="D199" s="58">
        <v>141.6</v>
      </c>
      <c r="E199" s="59">
        <v>0</v>
      </c>
      <c r="F199" s="60">
        <f>E199*$G$1</f>
        <v>0</v>
      </c>
      <c r="G199" s="60">
        <f>(E199+F199)*$G$2</f>
        <v>0</v>
      </c>
      <c r="H199" s="60">
        <v>0</v>
      </c>
      <c r="I199" s="61">
        <v>0</v>
      </c>
      <c r="J199" s="60">
        <f>I199*$G$3</f>
        <v>0</v>
      </c>
      <c r="K199" s="62">
        <f>(I199)*$G$4+H199*$G$4*$G$6</f>
        <v>0</v>
      </c>
      <c r="L199" s="63">
        <f>(I199)*$G$5+H199*$G$5*$G$6</f>
        <v>0</v>
      </c>
      <c r="M199" s="64">
        <f>D199*E199</f>
        <v>0</v>
      </c>
      <c r="N199" s="60">
        <f>D199*F199</f>
        <v>0</v>
      </c>
      <c r="O199" s="60">
        <f>D199*G199</f>
        <v>0</v>
      </c>
      <c r="P199" s="60">
        <f>D199*H199</f>
        <v>0</v>
      </c>
      <c r="Q199" s="60">
        <f>D199*I199</f>
        <v>0</v>
      </c>
      <c r="R199" s="60">
        <f>D199*J199</f>
        <v>0</v>
      </c>
      <c r="S199" s="62">
        <f>D199*K199</f>
        <v>0</v>
      </c>
      <c r="T199" s="63">
        <f>D199*L199</f>
        <v>0</v>
      </c>
      <c r="U199" s="65">
        <f>SUM(M199:O199)</f>
        <v>0</v>
      </c>
      <c r="V199" s="65">
        <f>P199</f>
        <v>0</v>
      </c>
      <c r="W199" s="65">
        <f>SUM(Q199:T199)</f>
        <v>0</v>
      </c>
      <c r="X199" s="66">
        <f>SUM(U199:W199)*(1+$W$1)</f>
        <v>0</v>
      </c>
    </row>
    <row r="200" spans="1:24" ht="12.75" customHeight="1">
      <c r="A200" s="48" t="s">
        <v>284</v>
      </c>
      <c r="B200" s="49" t="s">
        <v>285</v>
      </c>
      <c r="C200" s="50"/>
      <c r="D200" s="51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3"/>
      <c r="V200" s="53"/>
      <c r="W200" s="53"/>
      <c r="X200" s="54">
        <f>SUM(X201:X204)</f>
        <v>0</v>
      </c>
    </row>
    <row r="201" spans="1:24" s="2" customFormat="1" ht="12.75" customHeight="1">
      <c r="A201" s="55" t="s">
        <v>286</v>
      </c>
      <c r="B201" s="56" t="s">
        <v>52</v>
      </c>
      <c r="C201" s="57"/>
      <c r="D201" s="58"/>
      <c r="E201" s="59"/>
      <c r="F201" s="60"/>
      <c r="G201" s="60"/>
      <c r="H201" s="60"/>
      <c r="I201" s="61"/>
      <c r="J201" s="60"/>
      <c r="K201" s="62"/>
      <c r="L201" s="63"/>
      <c r="M201" s="64"/>
      <c r="N201" s="60"/>
      <c r="O201" s="60"/>
      <c r="P201" s="60"/>
      <c r="Q201" s="60"/>
      <c r="R201" s="60"/>
      <c r="S201" s="62"/>
      <c r="T201" s="63"/>
      <c r="U201" s="65"/>
      <c r="V201" s="65"/>
      <c r="W201" s="65"/>
      <c r="X201" s="66"/>
    </row>
    <row r="202" spans="1:24" s="2" customFormat="1" ht="12.75" customHeight="1">
      <c r="A202" s="55"/>
      <c r="B202" s="56" t="s">
        <v>287</v>
      </c>
      <c r="C202" s="57" t="s">
        <v>71</v>
      </c>
      <c r="D202" s="58">
        <v>47.9</v>
      </c>
      <c r="E202" s="59">
        <v>0</v>
      </c>
      <c r="F202" s="60">
        <f>E202*$G$1</f>
        <v>0</v>
      </c>
      <c r="G202" s="60">
        <f>(E202+F202)*$G$2</f>
        <v>0</v>
      </c>
      <c r="H202" s="60">
        <v>0</v>
      </c>
      <c r="I202" s="61">
        <v>0</v>
      </c>
      <c r="J202" s="60">
        <f>I202*$G$3</f>
        <v>0</v>
      </c>
      <c r="K202" s="62">
        <f>(I202)*$G$4+H202*$G$4*$G$6</f>
        <v>0</v>
      </c>
      <c r="L202" s="63">
        <f>(I202)*$G$5+H202*$G$5*$G$6</f>
        <v>0</v>
      </c>
      <c r="M202" s="64">
        <f>D202*E202</f>
        <v>0</v>
      </c>
      <c r="N202" s="60">
        <f>D202*F202</f>
        <v>0</v>
      </c>
      <c r="O202" s="60">
        <f>D202*G202</f>
        <v>0</v>
      </c>
      <c r="P202" s="60">
        <f>D202*H202</f>
        <v>0</v>
      </c>
      <c r="Q202" s="60">
        <f>D202*I202</f>
        <v>0</v>
      </c>
      <c r="R202" s="60">
        <f>D202*J202</f>
        <v>0</v>
      </c>
      <c r="S202" s="62">
        <f>D202*K202</f>
        <v>0</v>
      </c>
      <c r="T202" s="63">
        <f>D202*L202</f>
        <v>0</v>
      </c>
      <c r="U202" s="65">
        <f>SUM(M202:O202)</f>
        <v>0</v>
      </c>
      <c r="V202" s="65">
        <f>P202</f>
        <v>0</v>
      </c>
      <c r="W202" s="65">
        <f>SUM(Q202:T202)</f>
        <v>0</v>
      </c>
      <c r="X202" s="66">
        <f>SUM(U202:W202)*(1+$W$1)</f>
        <v>0</v>
      </c>
    </row>
    <row r="203" spans="1:24" s="2" customFormat="1" ht="12.75" customHeight="1">
      <c r="A203" s="55" t="s">
        <v>288</v>
      </c>
      <c r="B203" s="56" t="s">
        <v>53</v>
      </c>
      <c r="C203" s="57"/>
      <c r="D203" s="58"/>
      <c r="E203" s="59"/>
      <c r="F203" s="60"/>
      <c r="G203" s="60"/>
      <c r="H203" s="60"/>
      <c r="I203" s="61"/>
      <c r="J203" s="60"/>
      <c r="K203" s="62"/>
      <c r="L203" s="63"/>
      <c r="M203" s="64"/>
      <c r="N203" s="60"/>
      <c r="O203" s="60"/>
      <c r="P203" s="60"/>
      <c r="Q203" s="60"/>
      <c r="R203" s="60"/>
      <c r="S203" s="62"/>
      <c r="T203" s="63"/>
      <c r="U203" s="65"/>
      <c r="V203" s="65"/>
      <c r="W203" s="65"/>
      <c r="X203" s="66"/>
    </row>
    <row r="204" spans="1:24" s="2" customFormat="1" ht="12.75" customHeight="1">
      <c r="A204" s="55"/>
      <c r="B204" s="56" t="s">
        <v>287</v>
      </c>
      <c r="C204" s="57" t="s">
        <v>71</v>
      </c>
      <c r="D204" s="58">
        <v>40</v>
      </c>
      <c r="E204" s="59">
        <v>0</v>
      </c>
      <c r="F204" s="60">
        <f>E204*$G$1</f>
        <v>0</v>
      </c>
      <c r="G204" s="60">
        <f>(E204+F204)*$G$2</f>
        <v>0</v>
      </c>
      <c r="H204" s="60">
        <v>0</v>
      </c>
      <c r="I204" s="61">
        <v>0</v>
      </c>
      <c r="J204" s="60">
        <f>I204*$G$3</f>
        <v>0</v>
      </c>
      <c r="K204" s="62">
        <f>(I204)*$G$4+H204*$G$4*$G$6</f>
        <v>0</v>
      </c>
      <c r="L204" s="63">
        <f>(I204)*$G$5+H204*$G$5*$G$6</f>
        <v>0</v>
      </c>
      <c r="M204" s="64">
        <f>D204*E204</f>
        <v>0</v>
      </c>
      <c r="N204" s="60">
        <f>D204*F204</f>
        <v>0</v>
      </c>
      <c r="O204" s="60">
        <f>D204*G204</f>
        <v>0</v>
      </c>
      <c r="P204" s="60">
        <f>D204*H204</f>
        <v>0</v>
      </c>
      <c r="Q204" s="60">
        <f>D204*I204</f>
        <v>0</v>
      </c>
      <c r="R204" s="60">
        <f>D204*J204</f>
        <v>0</v>
      </c>
      <c r="S204" s="62">
        <f>D204*K204</f>
        <v>0</v>
      </c>
      <c r="T204" s="63">
        <f>D204*L204</f>
        <v>0</v>
      </c>
      <c r="U204" s="65">
        <f>SUM(M204:O204)</f>
        <v>0</v>
      </c>
      <c r="V204" s="65">
        <f>P204</f>
        <v>0</v>
      </c>
      <c r="W204" s="65">
        <f>SUM(Q204:T204)</f>
        <v>0</v>
      </c>
      <c r="X204" s="66">
        <f>SUM(U204:W204)*(1+$W$1)</f>
        <v>0</v>
      </c>
    </row>
    <row r="205" spans="1:24" ht="12.75" customHeight="1">
      <c r="A205" s="48" t="s">
        <v>289</v>
      </c>
      <c r="B205" s="49" t="s">
        <v>290</v>
      </c>
      <c r="C205" s="50"/>
      <c r="D205" s="51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3"/>
      <c r="V205" s="53"/>
      <c r="W205" s="53"/>
      <c r="X205" s="54">
        <f>SUM(X206:X209)</f>
        <v>0</v>
      </c>
    </row>
    <row r="206" spans="1:24" s="2" customFormat="1" ht="12.75" customHeight="1">
      <c r="A206" s="55" t="s">
        <v>291</v>
      </c>
      <c r="B206" s="56" t="s">
        <v>52</v>
      </c>
      <c r="C206" s="57"/>
      <c r="D206" s="58"/>
      <c r="E206" s="59"/>
      <c r="F206" s="60"/>
      <c r="G206" s="60"/>
      <c r="H206" s="60"/>
      <c r="I206" s="61"/>
      <c r="J206" s="60"/>
      <c r="K206" s="62"/>
      <c r="L206" s="63"/>
      <c r="M206" s="64"/>
      <c r="N206" s="60"/>
      <c r="O206" s="60"/>
      <c r="P206" s="60"/>
      <c r="Q206" s="60"/>
      <c r="R206" s="60"/>
      <c r="S206" s="62"/>
      <c r="T206" s="63"/>
      <c r="U206" s="65"/>
      <c r="V206" s="65"/>
      <c r="W206" s="65"/>
      <c r="X206" s="66"/>
    </row>
    <row r="207" spans="1:24" s="2" customFormat="1" ht="12.75" customHeight="1">
      <c r="A207" s="55"/>
      <c r="B207" s="56" t="s">
        <v>292</v>
      </c>
      <c r="C207" s="57" t="s">
        <v>71</v>
      </c>
      <c r="D207" s="58">
        <v>47.9</v>
      </c>
      <c r="E207" s="59">
        <v>0</v>
      </c>
      <c r="F207" s="60">
        <f>E207*$G$1</f>
        <v>0</v>
      </c>
      <c r="G207" s="60">
        <f>(E207+F207)*$G$2</f>
        <v>0</v>
      </c>
      <c r="H207" s="60">
        <v>0</v>
      </c>
      <c r="I207" s="61">
        <v>0</v>
      </c>
      <c r="J207" s="60">
        <f>I207*$G$3</f>
        <v>0</v>
      </c>
      <c r="K207" s="62">
        <f>(I207)*$G$4+H207*$G$4*$G$6</f>
        <v>0</v>
      </c>
      <c r="L207" s="63">
        <f>(I207)*$G$5+H207*$G$5*$G$6</f>
        <v>0</v>
      </c>
      <c r="M207" s="64">
        <f>D207*E207</f>
        <v>0</v>
      </c>
      <c r="N207" s="60">
        <f>D207*F207</f>
        <v>0</v>
      </c>
      <c r="O207" s="60">
        <f>D207*G207</f>
        <v>0</v>
      </c>
      <c r="P207" s="60">
        <f>D207*H207</f>
        <v>0</v>
      </c>
      <c r="Q207" s="60">
        <f>D207*I207</f>
        <v>0</v>
      </c>
      <c r="R207" s="60">
        <f>D207*J207</f>
        <v>0</v>
      </c>
      <c r="S207" s="62">
        <f>D207*K207</f>
        <v>0</v>
      </c>
      <c r="T207" s="63">
        <f>D207*L207</f>
        <v>0</v>
      </c>
      <c r="U207" s="65">
        <f>SUM(M207:O207)</f>
        <v>0</v>
      </c>
      <c r="V207" s="65">
        <f>P207</f>
        <v>0</v>
      </c>
      <c r="W207" s="65">
        <f>SUM(Q207:T207)</f>
        <v>0</v>
      </c>
      <c r="X207" s="66">
        <f>SUM(U207:W207)*(1+$W$1)</f>
        <v>0</v>
      </c>
    </row>
    <row r="208" spans="1:24" s="2" customFormat="1" ht="12.75" customHeight="1">
      <c r="A208" s="55" t="s">
        <v>293</v>
      </c>
      <c r="B208" s="56" t="s">
        <v>53</v>
      </c>
      <c r="C208" s="57"/>
      <c r="D208" s="58"/>
      <c r="E208" s="59"/>
      <c r="F208" s="60"/>
      <c r="G208" s="60"/>
      <c r="H208" s="60"/>
      <c r="I208" s="61"/>
      <c r="J208" s="60"/>
      <c r="K208" s="62"/>
      <c r="L208" s="63"/>
      <c r="M208" s="64"/>
      <c r="N208" s="60"/>
      <c r="O208" s="60"/>
      <c r="P208" s="60"/>
      <c r="Q208" s="60"/>
      <c r="R208" s="60"/>
      <c r="S208" s="62"/>
      <c r="T208" s="63"/>
      <c r="U208" s="65"/>
      <c r="V208" s="65"/>
      <c r="W208" s="65"/>
      <c r="X208" s="66"/>
    </row>
    <row r="209" spans="1:24" s="2" customFormat="1" ht="12.75" customHeight="1">
      <c r="A209" s="55"/>
      <c r="B209" s="56" t="s">
        <v>292</v>
      </c>
      <c r="C209" s="57" t="s">
        <v>71</v>
      </c>
      <c r="D209" s="58">
        <v>34.5</v>
      </c>
      <c r="E209" s="59">
        <v>0</v>
      </c>
      <c r="F209" s="60">
        <f>E209*$G$1</f>
        <v>0</v>
      </c>
      <c r="G209" s="60">
        <f>(E209+F209)*$G$2</f>
        <v>0</v>
      </c>
      <c r="H209" s="60">
        <v>0</v>
      </c>
      <c r="I209" s="61">
        <v>0</v>
      </c>
      <c r="J209" s="60">
        <f>I209*$G$3</f>
        <v>0</v>
      </c>
      <c r="K209" s="62">
        <f>(I209)*$G$4+H209*$G$4*$G$6</f>
        <v>0</v>
      </c>
      <c r="L209" s="63">
        <f>(I209)*$G$5+H209*$G$5*$G$6</f>
        <v>0</v>
      </c>
      <c r="M209" s="64">
        <f>D209*E209</f>
        <v>0</v>
      </c>
      <c r="N209" s="60">
        <f>D209*F209</f>
        <v>0</v>
      </c>
      <c r="O209" s="60">
        <f>D209*G209</f>
        <v>0</v>
      </c>
      <c r="P209" s="60">
        <f>D209*H209</f>
        <v>0</v>
      </c>
      <c r="Q209" s="60">
        <f>D209*I209</f>
        <v>0</v>
      </c>
      <c r="R209" s="60">
        <f>D209*J209</f>
        <v>0</v>
      </c>
      <c r="S209" s="62">
        <f>D209*K209</f>
        <v>0</v>
      </c>
      <c r="T209" s="63">
        <f>D209*L209</f>
        <v>0</v>
      </c>
      <c r="U209" s="65">
        <f>SUM(M209:O209)</f>
        <v>0</v>
      </c>
      <c r="V209" s="65">
        <f>P209</f>
        <v>0</v>
      </c>
      <c r="W209" s="65">
        <f>SUM(Q209:T209)</f>
        <v>0</v>
      </c>
      <c r="X209" s="66">
        <f>SUM(U209:W209)*(1+$W$1)</f>
        <v>0</v>
      </c>
    </row>
    <row r="210" spans="1:24" ht="12.75" customHeight="1">
      <c r="A210" s="48" t="s">
        <v>294</v>
      </c>
      <c r="B210" s="49" t="s">
        <v>295</v>
      </c>
      <c r="C210" s="50"/>
      <c r="D210" s="51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3"/>
      <c r="V210" s="53"/>
      <c r="W210" s="53"/>
      <c r="X210" s="54">
        <f>SUM(X211:X214)</f>
        <v>0</v>
      </c>
    </row>
    <row r="211" spans="1:24" s="2" customFormat="1" ht="12.75" customHeight="1">
      <c r="A211" s="55"/>
      <c r="B211" s="56" t="s">
        <v>296</v>
      </c>
      <c r="C211" s="57" t="s">
        <v>43</v>
      </c>
      <c r="D211" s="58">
        <v>1</v>
      </c>
      <c r="E211" s="59">
        <v>0</v>
      </c>
      <c r="F211" s="60">
        <f>E211*$G$1</f>
        <v>0</v>
      </c>
      <c r="G211" s="60">
        <f>(E211+F211)*$G$2</f>
        <v>0</v>
      </c>
      <c r="H211" s="60">
        <v>0</v>
      </c>
      <c r="I211" s="61">
        <v>0</v>
      </c>
      <c r="J211" s="60">
        <f>I211*$G$3</f>
        <v>0</v>
      </c>
      <c r="K211" s="62">
        <f>(I211)*$G$4+H211*$G$4*$G$6</f>
        <v>0</v>
      </c>
      <c r="L211" s="63">
        <f>(I211)*$G$5+H211*$G$5*$G$6</f>
        <v>0</v>
      </c>
      <c r="M211" s="64">
        <f>D211*E211</f>
        <v>0</v>
      </c>
      <c r="N211" s="60">
        <f>D211*F211</f>
        <v>0</v>
      </c>
      <c r="O211" s="60">
        <f>D211*G211</f>
        <v>0</v>
      </c>
      <c r="P211" s="60">
        <f>D211*H211</f>
        <v>0</v>
      </c>
      <c r="Q211" s="60">
        <f>D211*I211</f>
        <v>0</v>
      </c>
      <c r="R211" s="60">
        <f>D211*J211</f>
        <v>0</v>
      </c>
      <c r="S211" s="62">
        <f>D211*K211</f>
        <v>0</v>
      </c>
      <c r="T211" s="63">
        <f>D211*L211</f>
        <v>0</v>
      </c>
      <c r="U211" s="65">
        <f>SUM(M211:O211)</f>
        <v>0</v>
      </c>
      <c r="V211" s="65">
        <f>P211</f>
        <v>0</v>
      </c>
      <c r="W211" s="65">
        <f>SUM(Q211:T211)</f>
        <v>0</v>
      </c>
      <c r="X211" s="66">
        <f>SUM(U211:W211)*(1+$W$1)</f>
        <v>0</v>
      </c>
    </row>
    <row r="212" spans="1:24" s="2" customFormat="1" ht="12.75" customHeight="1">
      <c r="A212" s="55"/>
      <c r="B212" s="56" t="s">
        <v>297</v>
      </c>
      <c r="C212" s="57" t="s">
        <v>43</v>
      </c>
      <c r="D212" s="58">
        <v>1</v>
      </c>
      <c r="E212" s="59">
        <v>0</v>
      </c>
      <c r="F212" s="60">
        <f>E212*$G$1</f>
        <v>0</v>
      </c>
      <c r="G212" s="60">
        <f>(E212+F212)*$G$2</f>
        <v>0</v>
      </c>
      <c r="H212" s="60">
        <v>0</v>
      </c>
      <c r="I212" s="61">
        <v>0</v>
      </c>
      <c r="J212" s="60">
        <f>I212*$G$3</f>
        <v>0</v>
      </c>
      <c r="K212" s="62">
        <f>(I212)*$G$4+H212*$G$4*$G$6</f>
        <v>0</v>
      </c>
      <c r="L212" s="63">
        <f>(I212)*$G$5+H212*$G$5*$G$6</f>
        <v>0</v>
      </c>
      <c r="M212" s="64">
        <f>D212*E212</f>
        <v>0</v>
      </c>
      <c r="N212" s="60">
        <f>D212*F212</f>
        <v>0</v>
      </c>
      <c r="O212" s="60">
        <f>D212*G212</f>
        <v>0</v>
      </c>
      <c r="P212" s="60">
        <f>D212*H212</f>
        <v>0</v>
      </c>
      <c r="Q212" s="60">
        <f>D212*I212</f>
        <v>0</v>
      </c>
      <c r="R212" s="60">
        <f>D212*J212</f>
        <v>0</v>
      </c>
      <c r="S212" s="62">
        <f>D212*K212</f>
        <v>0</v>
      </c>
      <c r="T212" s="63">
        <f>D212*L212</f>
        <v>0</v>
      </c>
      <c r="U212" s="65">
        <f>SUM(M212:O212)</f>
        <v>0</v>
      </c>
      <c r="V212" s="65">
        <f>P212</f>
        <v>0</v>
      </c>
      <c r="W212" s="65">
        <f>SUM(Q212:T212)</f>
        <v>0</v>
      </c>
      <c r="X212" s="66">
        <f>SUM(U212:W212)*(1+$W$1)</f>
        <v>0</v>
      </c>
    </row>
    <row r="213" spans="1:24" s="2" customFormat="1" ht="12.75" customHeight="1">
      <c r="A213" s="55"/>
      <c r="B213" s="56" t="s">
        <v>298</v>
      </c>
      <c r="C213" s="57" t="s">
        <v>43</v>
      </c>
      <c r="D213" s="58">
        <v>1</v>
      </c>
      <c r="E213" s="59">
        <v>0</v>
      </c>
      <c r="F213" s="60">
        <f>E213*$G$1</f>
        <v>0</v>
      </c>
      <c r="G213" s="60">
        <f>(E213+F213)*$G$2</f>
        <v>0</v>
      </c>
      <c r="H213" s="60">
        <v>0</v>
      </c>
      <c r="I213" s="61">
        <v>0</v>
      </c>
      <c r="J213" s="60">
        <f>I213*$G$3</f>
        <v>0</v>
      </c>
      <c r="K213" s="62">
        <f>(I213)*$G$4+H213*$G$4*$G$6</f>
        <v>0</v>
      </c>
      <c r="L213" s="63">
        <f>(I213)*$G$5+H213*$G$5*$G$6</f>
        <v>0</v>
      </c>
      <c r="M213" s="64">
        <f>D213*E213</f>
        <v>0</v>
      </c>
      <c r="N213" s="60">
        <f>D213*F213</f>
        <v>0</v>
      </c>
      <c r="O213" s="60">
        <f>D213*G213</f>
        <v>0</v>
      </c>
      <c r="P213" s="60">
        <f>D213*H213</f>
        <v>0</v>
      </c>
      <c r="Q213" s="60">
        <f>D213*I213</f>
        <v>0</v>
      </c>
      <c r="R213" s="60">
        <f>D213*J213</f>
        <v>0</v>
      </c>
      <c r="S213" s="62">
        <f>D213*K213</f>
        <v>0</v>
      </c>
      <c r="T213" s="63">
        <f>D213*L213</f>
        <v>0</v>
      </c>
      <c r="U213" s="65">
        <f>SUM(M213:O213)</f>
        <v>0</v>
      </c>
      <c r="V213" s="65">
        <f>P213</f>
        <v>0</v>
      </c>
      <c r="W213" s="65">
        <f>SUM(Q213:T213)</f>
        <v>0</v>
      </c>
      <c r="X213" s="66">
        <f>SUM(U213:W213)*(1+$W$1)</f>
        <v>0</v>
      </c>
    </row>
    <row r="214" spans="1:24" s="2" customFormat="1" ht="12.75" customHeight="1">
      <c r="A214" s="55"/>
      <c r="B214" s="56" t="s">
        <v>299</v>
      </c>
      <c r="C214" s="57" t="s">
        <v>43</v>
      </c>
      <c r="D214" s="58">
        <v>1</v>
      </c>
      <c r="E214" s="59">
        <v>0</v>
      </c>
      <c r="F214" s="60">
        <f>E214*$G$1</f>
        <v>0</v>
      </c>
      <c r="G214" s="60">
        <f>(E214+F214)*$G$2</f>
        <v>0</v>
      </c>
      <c r="H214" s="60">
        <v>0</v>
      </c>
      <c r="I214" s="61">
        <v>0</v>
      </c>
      <c r="J214" s="60">
        <f>I214*$G$3</f>
        <v>0</v>
      </c>
      <c r="K214" s="62">
        <f>(I214)*$G$4+H214*$G$4*$G$6</f>
        <v>0</v>
      </c>
      <c r="L214" s="63">
        <f>(I214)*$G$5+H214*$G$5*$G$6</f>
        <v>0</v>
      </c>
      <c r="M214" s="64">
        <f>D214*E214</f>
        <v>0</v>
      </c>
      <c r="N214" s="60">
        <f>D214*F214</f>
        <v>0</v>
      </c>
      <c r="O214" s="60">
        <f>D214*G214</f>
        <v>0</v>
      </c>
      <c r="P214" s="60">
        <f>D214*H214</f>
        <v>0</v>
      </c>
      <c r="Q214" s="60">
        <f>D214*I214</f>
        <v>0</v>
      </c>
      <c r="R214" s="60">
        <f>D214*J214</f>
        <v>0</v>
      </c>
      <c r="S214" s="62">
        <f>D214*K214</f>
        <v>0</v>
      </c>
      <c r="T214" s="63">
        <f>D214*L214</f>
        <v>0</v>
      </c>
      <c r="U214" s="65">
        <f>SUM(M214:O214)</f>
        <v>0</v>
      </c>
      <c r="V214" s="65">
        <f>P214</f>
        <v>0</v>
      </c>
      <c r="W214" s="65">
        <f>SUM(Q214:T214)</f>
        <v>0</v>
      </c>
      <c r="X214" s="66">
        <f>SUM(U214:W214)*(1+$W$1)</f>
        <v>0</v>
      </c>
    </row>
    <row r="215" spans="1:24" ht="12.75" customHeight="1">
      <c r="A215" s="48" t="s">
        <v>300</v>
      </c>
      <c r="B215" s="49" t="s">
        <v>301</v>
      </c>
      <c r="C215" s="50"/>
      <c r="D215" s="51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3"/>
      <c r="V215" s="53"/>
      <c r="W215" s="53"/>
      <c r="X215" s="54">
        <f>SUM(X216+X220+X223+X226+X229)</f>
        <v>0</v>
      </c>
    </row>
    <row r="216" spans="1:24" ht="12.75" customHeight="1">
      <c r="A216" s="48" t="s">
        <v>302</v>
      </c>
      <c r="B216" s="49" t="s">
        <v>303</v>
      </c>
      <c r="C216" s="50"/>
      <c r="D216" s="51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3"/>
      <c r="V216" s="53"/>
      <c r="W216" s="53"/>
      <c r="X216" s="54">
        <f>SUM(X217:X219)</f>
        <v>0</v>
      </c>
    </row>
    <row r="217" spans="1:24" s="2" customFormat="1" ht="12.75" customHeight="1">
      <c r="A217" s="55" t="s">
        <v>304</v>
      </c>
      <c r="B217" s="56" t="s">
        <v>305</v>
      </c>
      <c r="C217" s="57" t="s">
        <v>43</v>
      </c>
      <c r="D217" s="58">
        <v>1</v>
      </c>
      <c r="E217" s="59">
        <v>0</v>
      </c>
      <c r="F217" s="60">
        <f>E217*$G$1</f>
        <v>0</v>
      </c>
      <c r="G217" s="60">
        <f>(E217+F217)*$G$2</f>
        <v>0</v>
      </c>
      <c r="H217" s="60">
        <v>0</v>
      </c>
      <c r="I217" s="61">
        <v>0</v>
      </c>
      <c r="J217" s="60">
        <f>I217*$G$3</f>
        <v>0</v>
      </c>
      <c r="K217" s="62">
        <f>(I217)*$G$4+H217*$G$4*$G$6</f>
        <v>0</v>
      </c>
      <c r="L217" s="63">
        <f>(I217)*$G$5+H217*$G$5*$G$6</f>
        <v>0</v>
      </c>
      <c r="M217" s="64">
        <f>D217*E217</f>
        <v>0</v>
      </c>
      <c r="N217" s="60">
        <f>D217*F217</f>
        <v>0</v>
      </c>
      <c r="O217" s="60">
        <f>D217*G217</f>
        <v>0</v>
      </c>
      <c r="P217" s="60">
        <f>D217*H217</f>
        <v>0</v>
      </c>
      <c r="Q217" s="60">
        <f>D217*I217</f>
        <v>0</v>
      </c>
      <c r="R217" s="60">
        <f>D217*J217</f>
        <v>0</v>
      </c>
      <c r="S217" s="62">
        <f>D217*K217</f>
        <v>0</v>
      </c>
      <c r="T217" s="63">
        <f>D217*L217</f>
        <v>0</v>
      </c>
      <c r="U217" s="65">
        <f>SUM(M217:O217)</f>
        <v>0</v>
      </c>
      <c r="V217" s="65">
        <f>P217</f>
        <v>0</v>
      </c>
      <c r="W217" s="65">
        <f>SUM(Q217:T217)</f>
        <v>0</v>
      </c>
      <c r="X217" s="66">
        <f>SUM(U217:W217)*(1+$W$1)</f>
        <v>0</v>
      </c>
    </row>
    <row r="218" spans="1:24" s="2" customFormat="1" ht="12.75" customHeight="1">
      <c r="A218" s="55" t="s">
        <v>306</v>
      </c>
      <c r="B218" s="56" t="s">
        <v>307</v>
      </c>
      <c r="C218" s="57" t="s">
        <v>43</v>
      </c>
      <c r="D218" s="58">
        <v>1</v>
      </c>
      <c r="E218" s="59">
        <v>0</v>
      </c>
      <c r="F218" s="60">
        <f>E218*$G$1</f>
        <v>0</v>
      </c>
      <c r="G218" s="60">
        <f>(E218+F218)*$G$2</f>
        <v>0</v>
      </c>
      <c r="H218" s="60">
        <v>0</v>
      </c>
      <c r="I218" s="61">
        <v>0</v>
      </c>
      <c r="J218" s="60">
        <f>I218*$G$3</f>
        <v>0</v>
      </c>
      <c r="K218" s="62">
        <f>(I218)*$G$4+H218*$G$4*$G$6</f>
        <v>0</v>
      </c>
      <c r="L218" s="63">
        <f>(I218)*$G$5+H218*$G$5*$G$6</f>
        <v>0</v>
      </c>
      <c r="M218" s="64">
        <f>D218*E218</f>
        <v>0</v>
      </c>
      <c r="N218" s="60">
        <f>D218*F218</f>
        <v>0</v>
      </c>
      <c r="O218" s="60">
        <f>D218*G218</f>
        <v>0</v>
      </c>
      <c r="P218" s="60">
        <f>D218*H218</f>
        <v>0</v>
      </c>
      <c r="Q218" s="60">
        <f>D218*I218</f>
        <v>0</v>
      </c>
      <c r="R218" s="60">
        <f>D218*J218</f>
        <v>0</v>
      </c>
      <c r="S218" s="62">
        <f>D218*K218</f>
        <v>0</v>
      </c>
      <c r="T218" s="63">
        <f>D218*L218</f>
        <v>0</v>
      </c>
      <c r="U218" s="65">
        <f>SUM(M218:O218)</f>
        <v>0</v>
      </c>
      <c r="V218" s="65">
        <f>P218</f>
        <v>0</v>
      </c>
      <c r="W218" s="65">
        <f>SUM(Q218:T218)</f>
        <v>0</v>
      </c>
      <c r="X218" s="66">
        <f>SUM(U218:W218)*(1+$W$1)</f>
        <v>0</v>
      </c>
    </row>
    <row r="219" spans="1:24" s="2" customFormat="1" ht="12.75" customHeight="1">
      <c r="A219" s="55" t="s">
        <v>308</v>
      </c>
      <c r="B219" s="56" t="s">
        <v>309</v>
      </c>
      <c r="C219" s="57" t="s">
        <v>43</v>
      </c>
      <c r="D219" s="58">
        <v>1</v>
      </c>
      <c r="E219" s="59">
        <v>0</v>
      </c>
      <c r="F219" s="60">
        <f>E219*$G$1</f>
        <v>0</v>
      </c>
      <c r="G219" s="60">
        <f>(E219+F219)*$G$2</f>
        <v>0</v>
      </c>
      <c r="H219" s="60">
        <v>0</v>
      </c>
      <c r="I219" s="61">
        <v>0</v>
      </c>
      <c r="J219" s="60">
        <f>I219*$G$3</f>
        <v>0</v>
      </c>
      <c r="K219" s="62">
        <f>(I219)*$G$4+H219*$G$4*$G$6</f>
        <v>0</v>
      </c>
      <c r="L219" s="63">
        <f>(I219)*$G$5+H219*$G$5*$G$6</f>
        <v>0</v>
      </c>
      <c r="M219" s="64">
        <f>D219*E219</f>
        <v>0</v>
      </c>
      <c r="N219" s="60">
        <f>D219*F219</f>
        <v>0</v>
      </c>
      <c r="O219" s="60">
        <f>D219*G219</f>
        <v>0</v>
      </c>
      <c r="P219" s="60">
        <f>D219*H219</f>
        <v>0</v>
      </c>
      <c r="Q219" s="60">
        <f>D219*I219</f>
        <v>0</v>
      </c>
      <c r="R219" s="60">
        <f>D219*J219</f>
        <v>0</v>
      </c>
      <c r="S219" s="62">
        <f>D219*K219</f>
        <v>0</v>
      </c>
      <c r="T219" s="63">
        <f>D219*L219</f>
        <v>0</v>
      </c>
      <c r="U219" s="65">
        <f>SUM(M219:O219)</f>
        <v>0</v>
      </c>
      <c r="V219" s="65">
        <f>P219</f>
        <v>0</v>
      </c>
      <c r="W219" s="65">
        <f>SUM(Q219:T219)</f>
        <v>0</v>
      </c>
      <c r="X219" s="66">
        <f>SUM(U219:W219)*(1+$W$1)</f>
        <v>0</v>
      </c>
    </row>
    <row r="220" spans="1:24" ht="12.75" customHeight="1">
      <c r="A220" s="48" t="s">
        <v>310</v>
      </c>
      <c r="B220" s="49" t="s">
        <v>311</v>
      </c>
      <c r="C220" s="50"/>
      <c r="D220" s="51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3"/>
      <c r="V220" s="53"/>
      <c r="W220" s="53"/>
      <c r="X220" s="54">
        <f>SUM(X221:X222)</f>
        <v>0</v>
      </c>
    </row>
    <row r="221" spans="1:24" s="2" customFormat="1" ht="12.75" customHeight="1">
      <c r="A221" s="55" t="s">
        <v>312</v>
      </c>
      <c r="B221" s="56" t="s">
        <v>305</v>
      </c>
      <c r="C221" s="57" t="s">
        <v>43</v>
      </c>
      <c r="D221" s="58">
        <v>1</v>
      </c>
      <c r="E221" s="59">
        <v>0</v>
      </c>
      <c r="F221" s="60">
        <f>E221*$G$1</f>
        <v>0</v>
      </c>
      <c r="G221" s="60">
        <f>(E221+F221)*$G$2</f>
        <v>0</v>
      </c>
      <c r="H221" s="60">
        <v>0</v>
      </c>
      <c r="I221" s="61">
        <v>0</v>
      </c>
      <c r="J221" s="60">
        <f>I221*$G$3</f>
        <v>0</v>
      </c>
      <c r="K221" s="62">
        <f>(I221)*$G$4+H221*$G$4*$G$6</f>
        <v>0</v>
      </c>
      <c r="L221" s="63">
        <f>(I221)*$G$5+H221*$G$5*$G$6</f>
        <v>0</v>
      </c>
      <c r="M221" s="64">
        <f>D221*E221</f>
        <v>0</v>
      </c>
      <c r="N221" s="60">
        <f>D221*F221</f>
        <v>0</v>
      </c>
      <c r="O221" s="60">
        <f>D221*G221</f>
        <v>0</v>
      </c>
      <c r="P221" s="60">
        <f>D221*H221</f>
        <v>0</v>
      </c>
      <c r="Q221" s="60">
        <f>D221*I221</f>
        <v>0</v>
      </c>
      <c r="R221" s="60">
        <f>D221*J221</f>
        <v>0</v>
      </c>
      <c r="S221" s="62">
        <f>D221*K221</f>
        <v>0</v>
      </c>
      <c r="T221" s="63">
        <f>D221*L221</f>
        <v>0</v>
      </c>
      <c r="U221" s="65">
        <f>SUM(M221:O221)</f>
        <v>0</v>
      </c>
      <c r="V221" s="65">
        <f>P221</f>
        <v>0</v>
      </c>
      <c r="W221" s="65">
        <f>SUM(Q221:T221)</f>
        <v>0</v>
      </c>
      <c r="X221" s="66">
        <f>SUM(U221:W221)*(1+$W$1)</f>
        <v>0</v>
      </c>
    </row>
    <row r="222" spans="1:24" s="2" customFormat="1" ht="12.75" customHeight="1">
      <c r="A222" s="55" t="s">
        <v>313</v>
      </c>
      <c r="B222" s="56" t="s">
        <v>314</v>
      </c>
      <c r="C222" s="57" t="s">
        <v>43</v>
      </c>
      <c r="D222" s="58">
        <v>1</v>
      </c>
      <c r="E222" s="59">
        <v>0</v>
      </c>
      <c r="F222" s="60">
        <f>E222*$G$1</f>
        <v>0</v>
      </c>
      <c r="G222" s="60">
        <f>(E222+F222)*$G$2</f>
        <v>0</v>
      </c>
      <c r="H222" s="60">
        <v>0</v>
      </c>
      <c r="I222" s="61">
        <v>0</v>
      </c>
      <c r="J222" s="60">
        <f>I222*$G$3</f>
        <v>0</v>
      </c>
      <c r="K222" s="62">
        <f>(I222)*$G$4+H222*$G$4*$G$6</f>
        <v>0</v>
      </c>
      <c r="L222" s="63">
        <f>(I222)*$G$5+H222*$G$5*$G$6</f>
        <v>0</v>
      </c>
      <c r="M222" s="64">
        <f>D222*E222</f>
        <v>0</v>
      </c>
      <c r="N222" s="60">
        <f>D222*F222</f>
        <v>0</v>
      </c>
      <c r="O222" s="60">
        <f>D222*G222</f>
        <v>0</v>
      </c>
      <c r="P222" s="60">
        <f>D222*H222</f>
        <v>0</v>
      </c>
      <c r="Q222" s="60">
        <f>D222*I222</f>
        <v>0</v>
      </c>
      <c r="R222" s="60">
        <f>D222*J222</f>
        <v>0</v>
      </c>
      <c r="S222" s="62">
        <f>D222*K222</f>
        <v>0</v>
      </c>
      <c r="T222" s="63">
        <f>D222*L222</f>
        <v>0</v>
      </c>
      <c r="U222" s="65">
        <f>SUM(M222:O222)</f>
        <v>0</v>
      </c>
      <c r="V222" s="65">
        <f>P222</f>
        <v>0</v>
      </c>
      <c r="W222" s="65">
        <f>SUM(Q222:T222)</f>
        <v>0</v>
      </c>
      <c r="X222" s="66">
        <f>SUM(U222:W222)*(1+$W$1)</f>
        <v>0</v>
      </c>
    </row>
    <row r="223" spans="1:24" ht="12.75" customHeight="1">
      <c r="A223" s="48" t="s">
        <v>315</v>
      </c>
      <c r="B223" s="49" t="s">
        <v>316</v>
      </c>
      <c r="C223" s="50"/>
      <c r="D223" s="51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3"/>
      <c r="V223" s="53"/>
      <c r="W223" s="53"/>
      <c r="X223" s="54">
        <f>SUM(X224:X225)</f>
        <v>0</v>
      </c>
    </row>
    <row r="224" spans="1:24" s="2" customFormat="1" ht="12.75" customHeight="1">
      <c r="A224" s="55" t="s">
        <v>317</v>
      </c>
      <c r="B224" s="56" t="s">
        <v>305</v>
      </c>
      <c r="C224" s="57" t="s">
        <v>43</v>
      </c>
      <c r="D224" s="58">
        <v>1</v>
      </c>
      <c r="E224" s="59">
        <v>0</v>
      </c>
      <c r="F224" s="60">
        <f>E224*$G$1</f>
        <v>0</v>
      </c>
      <c r="G224" s="60">
        <f>(E224+F224)*$G$2</f>
        <v>0</v>
      </c>
      <c r="H224" s="60">
        <v>0</v>
      </c>
      <c r="I224" s="61">
        <v>0</v>
      </c>
      <c r="J224" s="60">
        <f>I224*$G$3</f>
        <v>0</v>
      </c>
      <c r="K224" s="62">
        <f>(I224)*$G$4+H224*$G$4*$G$6</f>
        <v>0</v>
      </c>
      <c r="L224" s="63">
        <f>(I224)*$G$5+H224*$G$5*$G$6</f>
        <v>0</v>
      </c>
      <c r="M224" s="64">
        <f>D224*E224</f>
        <v>0</v>
      </c>
      <c r="N224" s="60">
        <f>D224*F224</f>
        <v>0</v>
      </c>
      <c r="O224" s="60">
        <f>D224*G224</f>
        <v>0</v>
      </c>
      <c r="P224" s="60">
        <f>D224*H224</f>
        <v>0</v>
      </c>
      <c r="Q224" s="60">
        <f>D224*I224</f>
        <v>0</v>
      </c>
      <c r="R224" s="60">
        <f>D224*J224</f>
        <v>0</v>
      </c>
      <c r="S224" s="62">
        <f>D224*K224</f>
        <v>0</v>
      </c>
      <c r="T224" s="63">
        <f>D224*L224</f>
        <v>0</v>
      </c>
      <c r="U224" s="65">
        <f>SUM(M224:O224)</f>
        <v>0</v>
      </c>
      <c r="V224" s="65">
        <f>P224</f>
        <v>0</v>
      </c>
      <c r="W224" s="65">
        <f>SUM(Q224:T224)</f>
        <v>0</v>
      </c>
      <c r="X224" s="66">
        <f>SUM(U224:W224)*(1+$W$1)</f>
        <v>0</v>
      </c>
    </row>
    <row r="225" spans="1:24" s="2" customFormat="1" ht="12.75" customHeight="1">
      <c r="A225" s="55" t="s">
        <v>318</v>
      </c>
      <c r="B225" s="56" t="s">
        <v>319</v>
      </c>
      <c r="C225" s="57" t="s">
        <v>43</v>
      </c>
      <c r="D225" s="58">
        <v>1</v>
      </c>
      <c r="E225" s="59">
        <v>0</v>
      </c>
      <c r="F225" s="60">
        <f>E225*$G$1</f>
        <v>0</v>
      </c>
      <c r="G225" s="60">
        <f>(E225+F225)*$G$2</f>
        <v>0</v>
      </c>
      <c r="H225" s="60">
        <v>0</v>
      </c>
      <c r="I225" s="61">
        <v>0</v>
      </c>
      <c r="J225" s="60">
        <f>I225*$G$3</f>
        <v>0</v>
      </c>
      <c r="K225" s="62">
        <f>(I225)*$G$4+H225*$G$4*$G$6</f>
        <v>0</v>
      </c>
      <c r="L225" s="63">
        <f>(I225)*$G$5+H225*$G$5*$G$6</f>
        <v>0</v>
      </c>
      <c r="M225" s="64">
        <f>D225*E225</f>
        <v>0</v>
      </c>
      <c r="N225" s="60">
        <f>D225*F225</f>
        <v>0</v>
      </c>
      <c r="O225" s="60">
        <f>D225*G225</f>
        <v>0</v>
      </c>
      <c r="P225" s="60">
        <f>D225*H225</f>
        <v>0</v>
      </c>
      <c r="Q225" s="60">
        <f>D225*I225</f>
        <v>0</v>
      </c>
      <c r="R225" s="60">
        <f>D225*J225</f>
        <v>0</v>
      </c>
      <c r="S225" s="62">
        <f>D225*K225</f>
        <v>0</v>
      </c>
      <c r="T225" s="63">
        <f>D225*L225</f>
        <v>0</v>
      </c>
      <c r="U225" s="65">
        <f>SUM(M225:O225)</f>
        <v>0</v>
      </c>
      <c r="V225" s="65">
        <f>P225</f>
        <v>0</v>
      </c>
      <c r="W225" s="65">
        <f>SUM(Q225:T225)</f>
        <v>0</v>
      </c>
      <c r="X225" s="66">
        <f>SUM(U225:W225)*(1+$W$1)</f>
        <v>0</v>
      </c>
    </row>
    <row r="226" spans="1:24" ht="12.75" customHeight="1">
      <c r="A226" s="48" t="s">
        <v>320</v>
      </c>
      <c r="B226" s="49" t="s">
        <v>321</v>
      </c>
      <c r="C226" s="50"/>
      <c r="D226" s="51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3"/>
      <c r="V226" s="53"/>
      <c r="W226" s="53"/>
      <c r="X226" s="54">
        <f>SUM(X227:X228)</f>
        <v>0</v>
      </c>
    </row>
    <row r="227" spans="1:24" s="2" customFormat="1" ht="12.75" customHeight="1">
      <c r="A227" s="55" t="s">
        <v>322</v>
      </c>
      <c r="B227" s="56" t="s">
        <v>305</v>
      </c>
      <c r="C227" s="57" t="s">
        <v>43</v>
      </c>
      <c r="D227" s="58">
        <v>1</v>
      </c>
      <c r="E227" s="59">
        <v>0</v>
      </c>
      <c r="F227" s="60">
        <f>E227*$G$1</f>
        <v>0</v>
      </c>
      <c r="G227" s="60">
        <f>(E227+F227)*$G$2</f>
        <v>0</v>
      </c>
      <c r="H227" s="60">
        <v>0</v>
      </c>
      <c r="I227" s="61">
        <v>0</v>
      </c>
      <c r="J227" s="60">
        <f>I227*$G$3</f>
        <v>0</v>
      </c>
      <c r="K227" s="62">
        <f>(I227)*$G$4+H227*$G$4*$G$6</f>
        <v>0</v>
      </c>
      <c r="L227" s="63">
        <f>(I227)*$G$5+H227*$G$5*$G$6</f>
        <v>0</v>
      </c>
      <c r="M227" s="64">
        <f>D227*E227</f>
        <v>0</v>
      </c>
      <c r="N227" s="60">
        <f>D227*F227</f>
        <v>0</v>
      </c>
      <c r="O227" s="60">
        <f>D227*G227</f>
        <v>0</v>
      </c>
      <c r="P227" s="60">
        <f>D227*H227</f>
        <v>0</v>
      </c>
      <c r="Q227" s="60">
        <f>D227*I227</f>
        <v>0</v>
      </c>
      <c r="R227" s="60">
        <f>D227*J227</f>
        <v>0</v>
      </c>
      <c r="S227" s="62">
        <f>D227*K227</f>
        <v>0</v>
      </c>
      <c r="T227" s="63">
        <f>D227*L227</f>
        <v>0</v>
      </c>
      <c r="U227" s="65">
        <f>SUM(M227:O227)</f>
        <v>0</v>
      </c>
      <c r="V227" s="65">
        <f>P227</f>
        <v>0</v>
      </c>
      <c r="W227" s="65">
        <f>SUM(Q227:T227)</f>
        <v>0</v>
      </c>
      <c r="X227" s="66">
        <f>SUM(U227:W227)*(1+$W$1)</f>
        <v>0</v>
      </c>
    </row>
    <row r="228" spans="1:24" s="2" customFormat="1" ht="12.75" customHeight="1">
      <c r="A228" s="55" t="s">
        <v>323</v>
      </c>
      <c r="B228" s="56" t="s">
        <v>324</v>
      </c>
      <c r="C228" s="57" t="s">
        <v>43</v>
      </c>
      <c r="D228" s="58">
        <v>1</v>
      </c>
      <c r="E228" s="59">
        <v>0</v>
      </c>
      <c r="F228" s="60">
        <f>E228*$G$1</f>
        <v>0</v>
      </c>
      <c r="G228" s="60">
        <f>(E228+F228)*$G$2</f>
        <v>0</v>
      </c>
      <c r="H228" s="60">
        <v>0</v>
      </c>
      <c r="I228" s="61">
        <v>0</v>
      </c>
      <c r="J228" s="60">
        <f>I228*$G$3</f>
        <v>0</v>
      </c>
      <c r="K228" s="62">
        <f>(I228)*$G$4+H228*$G$4*$G$6</f>
        <v>0</v>
      </c>
      <c r="L228" s="63">
        <f>(I228)*$G$5+H228*$G$5*$G$6</f>
        <v>0</v>
      </c>
      <c r="M228" s="64">
        <f>D228*E228</f>
        <v>0</v>
      </c>
      <c r="N228" s="60">
        <f>D228*F228</f>
        <v>0</v>
      </c>
      <c r="O228" s="60">
        <f>D228*G228</f>
        <v>0</v>
      </c>
      <c r="P228" s="60">
        <f>D228*H228</f>
        <v>0</v>
      </c>
      <c r="Q228" s="60">
        <f>D228*I228</f>
        <v>0</v>
      </c>
      <c r="R228" s="60">
        <f>D228*J228</f>
        <v>0</v>
      </c>
      <c r="S228" s="62">
        <f>D228*K228</f>
        <v>0</v>
      </c>
      <c r="T228" s="63">
        <f>D228*L228</f>
        <v>0</v>
      </c>
      <c r="U228" s="65">
        <f>SUM(M228:O228)</f>
        <v>0</v>
      </c>
      <c r="V228" s="65">
        <f>P228</f>
        <v>0</v>
      </c>
      <c r="W228" s="65">
        <f>SUM(Q228:T228)</f>
        <v>0</v>
      </c>
      <c r="X228" s="66">
        <f>SUM(U228:W228)*(1+$W$1)</f>
        <v>0</v>
      </c>
    </row>
    <row r="229" spans="1:24" ht="12.75" customHeight="1">
      <c r="A229" s="48" t="s">
        <v>325</v>
      </c>
      <c r="B229" s="49" t="s">
        <v>326</v>
      </c>
      <c r="C229" s="50"/>
      <c r="D229" s="51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3"/>
      <c r="V229" s="53"/>
      <c r="W229" s="53"/>
      <c r="X229" s="54">
        <f>SUM(X230:X232)</f>
        <v>0</v>
      </c>
    </row>
    <row r="230" spans="1:24" s="2" customFormat="1" ht="12.75" customHeight="1">
      <c r="A230" s="55" t="s">
        <v>327</v>
      </c>
      <c r="B230" s="56" t="s">
        <v>305</v>
      </c>
      <c r="C230" s="57" t="s">
        <v>43</v>
      </c>
      <c r="D230" s="58">
        <v>1</v>
      </c>
      <c r="E230" s="59">
        <v>0</v>
      </c>
      <c r="F230" s="60">
        <f>E230*$G$1</f>
        <v>0</v>
      </c>
      <c r="G230" s="60">
        <f>(E230+F230)*$G$2</f>
        <v>0</v>
      </c>
      <c r="H230" s="60">
        <v>0</v>
      </c>
      <c r="I230" s="61">
        <v>0</v>
      </c>
      <c r="J230" s="60">
        <f>I230*$G$3</f>
        <v>0</v>
      </c>
      <c r="K230" s="62">
        <f>(I230)*$G$4+H230*$G$4*$G$6</f>
        <v>0</v>
      </c>
      <c r="L230" s="63">
        <f>(I230)*$G$5+H230*$G$5*$G$6</f>
        <v>0</v>
      </c>
      <c r="M230" s="64">
        <f>D230*E230</f>
        <v>0</v>
      </c>
      <c r="N230" s="60">
        <f>D230*F230</f>
        <v>0</v>
      </c>
      <c r="O230" s="60">
        <f>D230*G230</f>
        <v>0</v>
      </c>
      <c r="P230" s="60">
        <f>D230*H230</f>
        <v>0</v>
      </c>
      <c r="Q230" s="60">
        <f>D230*I230</f>
        <v>0</v>
      </c>
      <c r="R230" s="60">
        <f>D230*J230</f>
        <v>0</v>
      </c>
      <c r="S230" s="62">
        <f>D230*K230</f>
        <v>0</v>
      </c>
      <c r="T230" s="63">
        <f>D230*L230</f>
        <v>0</v>
      </c>
      <c r="U230" s="65">
        <f>SUM(M230:O230)</f>
        <v>0</v>
      </c>
      <c r="V230" s="65">
        <f>P230</f>
        <v>0</v>
      </c>
      <c r="W230" s="65">
        <f>SUM(Q230:T230)</f>
        <v>0</v>
      </c>
      <c r="X230" s="66">
        <f>SUM(U230:W230)*(1+$W$1)</f>
        <v>0</v>
      </c>
    </row>
    <row r="231" spans="1:24" s="2" customFormat="1" ht="12.75" customHeight="1">
      <c r="A231" s="55" t="s">
        <v>328</v>
      </c>
      <c r="B231" s="56" t="s">
        <v>329</v>
      </c>
      <c r="C231" s="57" t="s">
        <v>43</v>
      </c>
      <c r="D231" s="58">
        <v>1</v>
      </c>
      <c r="E231" s="59">
        <v>0</v>
      </c>
      <c r="F231" s="60">
        <f>E231*$G$1</f>
        <v>0</v>
      </c>
      <c r="G231" s="60">
        <f>(E231+F231)*$G$2</f>
        <v>0</v>
      </c>
      <c r="H231" s="60">
        <v>0</v>
      </c>
      <c r="I231" s="61">
        <v>0</v>
      </c>
      <c r="J231" s="60">
        <f>I231*$G$3</f>
        <v>0</v>
      </c>
      <c r="K231" s="62">
        <f>(I231)*$G$4+H231*$G$4*$G$6</f>
        <v>0</v>
      </c>
      <c r="L231" s="63">
        <f>(I231)*$G$5+H231*$G$5*$G$6</f>
        <v>0</v>
      </c>
      <c r="M231" s="64">
        <f>D231*E231</f>
        <v>0</v>
      </c>
      <c r="N231" s="60">
        <f>D231*F231</f>
        <v>0</v>
      </c>
      <c r="O231" s="60">
        <f>D231*G231</f>
        <v>0</v>
      </c>
      <c r="P231" s="60">
        <f>D231*H231</f>
        <v>0</v>
      </c>
      <c r="Q231" s="60">
        <f>D231*I231</f>
        <v>0</v>
      </c>
      <c r="R231" s="60">
        <f>D231*J231</f>
        <v>0</v>
      </c>
      <c r="S231" s="62">
        <f>D231*K231</f>
        <v>0</v>
      </c>
      <c r="T231" s="63">
        <f>D231*L231</f>
        <v>0</v>
      </c>
      <c r="U231" s="65">
        <f>SUM(M231:O231)</f>
        <v>0</v>
      </c>
      <c r="V231" s="65">
        <f>P231</f>
        <v>0</v>
      </c>
      <c r="W231" s="65">
        <f>SUM(Q231:T231)</f>
        <v>0</v>
      </c>
      <c r="X231" s="66">
        <f>SUM(U231:W231)*(1+$W$1)</f>
        <v>0</v>
      </c>
    </row>
    <row r="232" spans="1:24" s="2" customFormat="1" ht="12.75" customHeight="1">
      <c r="A232" s="55" t="s">
        <v>327</v>
      </c>
      <c r="B232" s="56" t="s">
        <v>330</v>
      </c>
      <c r="C232" s="57" t="s">
        <v>43</v>
      </c>
      <c r="D232" s="58">
        <v>1</v>
      </c>
      <c r="E232" s="59">
        <v>0</v>
      </c>
      <c r="F232" s="60">
        <f>E232*$G$1</f>
        <v>0</v>
      </c>
      <c r="G232" s="60">
        <f>(E232+F232)*$G$2</f>
        <v>0</v>
      </c>
      <c r="H232" s="60">
        <v>0</v>
      </c>
      <c r="I232" s="61">
        <v>0</v>
      </c>
      <c r="J232" s="60">
        <f>I232*$G$3</f>
        <v>0</v>
      </c>
      <c r="K232" s="62">
        <f>(I232)*$G$4+H232*$G$4*$G$6</f>
        <v>0</v>
      </c>
      <c r="L232" s="63">
        <f>(I232)*$G$5+H232*$G$5*$G$6</f>
        <v>0</v>
      </c>
      <c r="M232" s="64">
        <f>D232*E232</f>
        <v>0</v>
      </c>
      <c r="N232" s="60">
        <f>D232*F232</f>
        <v>0</v>
      </c>
      <c r="O232" s="60">
        <f>D232*G232</f>
        <v>0</v>
      </c>
      <c r="P232" s="60">
        <f>D232*H232</f>
        <v>0</v>
      </c>
      <c r="Q232" s="60">
        <f>D232*I232</f>
        <v>0</v>
      </c>
      <c r="R232" s="60">
        <f>D232*J232</f>
        <v>0</v>
      </c>
      <c r="S232" s="62">
        <f>D232*K232</f>
        <v>0</v>
      </c>
      <c r="T232" s="63">
        <f>D232*L232</f>
        <v>0</v>
      </c>
      <c r="U232" s="65">
        <f>SUM(M232:O232)</f>
        <v>0</v>
      </c>
      <c r="V232" s="65">
        <f>P232</f>
        <v>0</v>
      </c>
      <c r="W232" s="65">
        <f>SUM(Q232:T232)</f>
        <v>0</v>
      </c>
      <c r="X232" s="66">
        <f>SUM(U232:W232)*(1+$W$1)</f>
        <v>0</v>
      </c>
    </row>
    <row r="233" spans="1:24" ht="12.75" customHeight="1">
      <c r="A233" s="48" t="s">
        <v>331</v>
      </c>
      <c r="B233" s="49" t="s">
        <v>332</v>
      </c>
      <c r="C233" s="50"/>
      <c r="D233" s="51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3"/>
      <c r="V233" s="53"/>
      <c r="W233" s="53"/>
      <c r="X233" s="54">
        <f>SUM(X234:X240)</f>
        <v>0</v>
      </c>
    </row>
    <row r="234" spans="1:24" s="2" customFormat="1" ht="12.75" customHeight="1">
      <c r="A234" s="55" t="s">
        <v>333</v>
      </c>
      <c r="B234" s="56" t="s">
        <v>334</v>
      </c>
      <c r="C234" s="57" t="s">
        <v>43</v>
      </c>
      <c r="D234" s="58">
        <v>1</v>
      </c>
      <c r="E234" s="59">
        <v>0</v>
      </c>
      <c r="F234" s="60">
        <f t="shared" ref="F234:F240" si="85">E234*$G$1</f>
        <v>0</v>
      </c>
      <c r="G234" s="60">
        <f t="shared" ref="G234:G240" si="86">(E234+F234)*$G$2</f>
        <v>0</v>
      </c>
      <c r="H234" s="60">
        <v>0</v>
      </c>
      <c r="I234" s="61">
        <v>0</v>
      </c>
      <c r="J234" s="60">
        <f t="shared" ref="J234:J240" si="87">I234*$G$3</f>
        <v>0</v>
      </c>
      <c r="K234" s="62">
        <f t="shared" ref="K234:K240" si="88">(I234)*$G$4+H234*$G$4*$G$6</f>
        <v>0</v>
      </c>
      <c r="L234" s="63">
        <f t="shared" ref="L234:L240" si="89">(I234)*$G$5+H234*$G$5*$G$6</f>
        <v>0</v>
      </c>
      <c r="M234" s="64">
        <f t="shared" ref="M234:M240" si="90">D234*E234</f>
        <v>0</v>
      </c>
      <c r="N234" s="60">
        <f t="shared" ref="N234:N240" si="91">D234*F234</f>
        <v>0</v>
      </c>
      <c r="O234" s="60">
        <f t="shared" ref="O234:O240" si="92">D234*G234</f>
        <v>0</v>
      </c>
      <c r="P234" s="60">
        <f t="shared" ref="P234:P240" si="93">D234*H234</f>
        <v>0</v>
      </c>
      <c r="Q234" s="60">
        <f t="shared" ref="Q234:Q240" si="94">D234*I234</f>
        <v>0</v>
      </c>
      <c r="R234" s="60">
        <f t="shared" ref="R234:R240" si="95">D234*J234</f>
        <v>0</v>
      </c>
      <c r="S234" s="62">
        <f t="shared" ref="S234:S240" si="96">D234*K234</f>
        <v>0</v>
      </c>
      <c r="T234" s="63">
        <f t="shared" ref="T234:T240" si="97">D234*L234</f>
        <v>0</v>
      </c>
      <c r="U234" s="65">
        <f t="shared" ref="U234:U240" si="98">SUM(M234:O234)</f>
        <v>0</v>
      </c>
      <c r="V234" s="65">
        <f t="shared" ref="V234:V240" si="99">P234</f>
        <v>0</v>
      </c>
      <c r="W234" s="65">
        <f t="shared" ref="W234:W240" si="100">SUM(Q234:T234)</f>
        <v>0</v>
      </c>
      <c r="X234" s="66">
        <f t="shared" ref="X234:X240" si="101">SUM(U234:W234)*(1+$W$1)</f>
        <v>0</v>
      </c>
    </row>
    <row r="235" spans="1:24" s="2" customFormat="1" ht="12.75" customHeight="1">
      <c r="A235" s="55" t="s">
        <v>335</v>
      </c>
      <c r="B235" s="56" t="s">
        <v>336</v>
      </c>
      <c r="C235" s="57" t="s">
        <v>43</v>
      </c>
      <c r="D235" s="58">
        <v>1</v>
      </c>
      <c r="E235" s="59">
        <v>0</v>
      </c>
      <c r="F235" s="60">
        <f t="shared" si="85"/>
        <v>0</v>
      </c>
      <c r="G235" s="60">
        <f t="shared" si="86"/>
        <v>0</v>
      </c>
      <c r="H235" s="60">
        <v>0</v>
      </c>
      <c r="I235" s="61">
        <v>0</v>
      </c>
      <c r="J235" s="60">
        <f t="shared" si="87"/>
        <v>0</v>
      </c>
      <c r="K235" s="62">
        <f t="shared" si="88"/>
        <v>0</v>
      </c>
      <c r="L235" s="63">
        <f t="shared" si="89"/>
        <v>0</v>
      </c>
      <c r="M235" s="64">
        <f t="shared" si="90"/>
        <v>0</v>
      </c>
      <c r="N235" s="60">
        <f t="shared" si="91"/>
        <v>0</v>
      </c>
      <c r="O235" s="60">
        <f t="shared" si="92"/>
        <v>0</v>
      </c>
      <c r="P235" s="60">
        <f t="shared" si="93"/>
        <v>0</v>
      </c>
      <c r="Q235" s="60">
        <f t="shared" si="94"/>
        <v>0</v>
      </c>
      <c r="R235" s="60">
        <f t="shared" si="95"/>
        <v>0</v>
      </c>
      <c r="S235" s="62">
        <f t="shared" si="96"/>
        <v>0</v>
      </c>
      <c r="T235" s="63">
        <f t="shared" si="97"/>
        <v>0</v>
      </c>
      <c r="U235" s="65">
        <f t="shared" si="98"/>
        <v>0</v>
      </c>
      <c r="V235" s="65">
        <f t="shared" si="99"/>
        <v>0</v>
      </c>
      <c r="W235" s="65">
        <f t="shared" si="100"/>
        <v>0</v>
      </c>
      <c r="X235" s="66">
        <f t="shared" si="101"/>
        <v>0</v>
      </c>
    </row>
    <row r="236" spans="1:24" s="2" customFormat="1" ht="12.75" customHeight="1">
      <c r="A236" s="55" t="s">
        <v>337</v>
      </c>
      <c r="B236" s="56" t="s">
        <v>338</v>
      </c>
      <c r="C236" s="57" t="s">
        <v>43</v>
      </c>
      <c r="D236" s="58">
        <v>1</v>
      </c>
      <c r="E236" s="59">
        <v>0</v>
      </c>
      <c r="F236" s="60">
        <f t="shared" si="85"/>
        <v>0</v>
      </c>
      <c r="G236" s="60">
        <f t="shared" si="86"/>
        <v>0</v>
      </c>
      <c r="H236" s="60">
        <v>0</v>
      </c>
      <c r="I236" s="61">
        <v>0</v>
      </c>
      <c r="J236" s="60">
        <f t="shared" si="87"/>
        <v>0</v>
      </c>
      <c r="K236" s="62">
        <f t="shared" si="88"/>
        <v>0</v>
      </c>
      <c r="L236" s="63">
        <f t="shared" si="89"/>
        <v>0</v>
      </c>
      <c r="M236" s="64">
        <f t="shared" si="90"/>
        <v>0</v>
      </c>
      <c r="N236" s="60">
        <f t="shared" si="91"/>
        <v>0</v>
      </c>
      <c r="O236" s="60">
        <f t="shared" si="92"/>
        <v>0</v>
      </c>
      <c r="P236" s="60">
        <f t="shared" si="93"/>
        <v>0</v>
      </c>
      <c r="Q236" s="60">
        <f t="shared" si="94"/>
        <v>0</v>
      </c>
      <c r="R236" s="60">
        <f t="shared" si="95"/>
        <v>0</v>
      </c>
      <c r="S236" s="62">
        <f t="shared" si="96"/>
        <v>0</v>
      </c>
      <c r="T236" s="63">
        <f t="shared" si="97"/>
        <v>0</v>
      </c>
      <c r="U236" s="65">
        <f t="shared" si="98"/>
        <v>0</v>
      </c>
      <c r="V236" s="65">
        <f t="shared" si="99"/>
        <v>0</v>
      </c>
      <c r="W236" s="65">
        <f t="shared" si="100"/>
        <v>0</v>
      </c>
      <c r="X236" s="66">
        <f t="shared" si="101"/>
        <v>0</v>
      </c>
    </row>
    <row r="237" spans="1:24" s="2" customFormat="1" ht="12.75" customHeight="1">
      <c r="A237" s="55" t="s">
        <v>339</v>
      </c>
      <c r="B237" s="56" t="s">
        <v>340</v>
      </c>
      <c r="C237" s="57" t="s">
        <v>43</v>
      </c>
      <c r="D237" s="58">
        <v>1</v>
      </c>
      <c r="E237" s="59">
        <v>0</v>
      </c>
      <c r="F237" s="60">
        <f t="shared" si="85"/>
        <v>0</v>
      </c>
      <c r="G237" s="60">
        <f t="shared" si="86"/>
        <v>0</v>
      </c>
      <c r="H237" s="60">
        <v>0</v>
      </c>
      <c r="I237" s="61">
        <v>0</v>
      </c>
      <c r="J237" s="60">
        <f t="shared" si="87"/>
        <v>0</v>
      </c>
      <c r="K237" s="62">
        <f t="shared" si="88"/>
        <v>0</v>
      </c>
      <c r="L237" s="63">
        <f t="shared" si="89"/>
        <v>0</v>
      </c>
      <c r="M237" s="64">
        <f t="shared" si="90"/>
        <v>0</v>
      </c>
      <c r="N237" s="60">
        <f t="shared" si="91"/>
        <v>0</v>
      </c>
      <c r="O237" s="60">
        <f t="shared" si="92"/>
        <v>0</v>
      </c>
      <c r="P237" s="60">
        <f t="shared" si="93"/>
        <v>0</v>
      </c>
      <c r="Q237" s="60">
        <f t="shared" si="94"/>
        <v>0</v>
      </c>
      <c r="R237" s="60">
        <f t="shared" si="95"/>
        <v>0</v>
      </c>
      <c r="S237" s="62">
        <f t="shared" si="96"/>
        <v>0</v>
      </c>
      <c r="T237" s="63">
        <f t="shared" si="97"/>
        <v>0</v>
      </c>
      <c r="U237" s="65">
        <f t="shared" si="98"/>
        <v>0</v>
      </c>
      <c r="V237" s="65">
        <f t="shared" si="99"/>
        <v>0</v>
      </c>
      <c r="W237" s="65">
        <f t="shared" si="100"/>
        <v>0</v>
      </c>
      <c r="X237" s="66">
        <f t="shared" si="101"/>
        <v>0</v>
      </c>
    </row>
    <row r="238" spans="1:24" s="2" customFormat="1" ht="12.75" customHeight="1">
      <c r="A238" s="55" t="s">
        <v>341</v>
      </c>
      <c r="B238" s="56" t="s">
        <v>342</v>
      </c>
      <c r="C238" s="57" t="s">
        <v>43</v>
      </c>
      <c r="D238" s="58">
        <v>1</v>
      </c>
      <c r="E238" s="59">
        <v>0</v>
      </c>
      <c r="F238" s="60">
        <f t="shared" si="85"/>
        <v>0</v>
      </c>
      <c r="G238" s="60">
        <f t="shared" si="86"/>
        <v>0</v>
      </c>
      <c r="H238" s="60">
        <v>0</v>
      </c>
      <c r="I238" s="61">
        <v>0</v>
      </c>
      <c r="J238" s="60">
        <f t="shared" si="87"/>
        <v>0</v>
      </c>
      <c r="K238" s="62">
        <f t="shared" si="88"/>
        <v>0</v>
      </c>
      <c r="L238" s="63">
        <f t="shared" si="89"/>
        <v>0</v>
      </c>
      <c r="M238" s="64">
        <f t="shared" si="90"/>
        <v>0</v>
      </c>
      <c r="N238" s="60">
        <f t="shared" si="91"/>
        <v>0</v>
      </c>
      <c r="O238" s="60">
        <f t="shared" si="92"/>
        <v>0</v>
      </c>
      <c r="P238" s="60">
        <f t="shared" si="93"/>
        <v>0</v>
      </c>
      <c r="Q238" s="60">
        <f t="shared" si="94"/>
        <v>0</v>
      </c>
      <c r="R238" s="60">
        <f t="shared" si="95"/>
        <v>0</v>
      </c>
      <c r="S238" s="62">
        <f t="shared" si="96"/>
        <v>0</v>
      </c>
      <c r="T238" s="63">
        <f t="shared" si="97"/>
        <v>0</v>
      </c>
      <c r="U238" s="65">
        <f t="shared" si="98"/>
        <v>0</v>
      </c>
      <c r="V238" s="65">
        <f t="shared" si="99"/>
        <v>0</v>
      </c>
      <c r="W238" s="65">
        <f t="shared" si="100"/>
        <v>0</v>
      </c>
      <c r="X238" s="66">
        <f t="shared" si="101"/>
        <v>0</v>
      </c>
    </row>
    <row r="239" spans="1:24" s="2" customFormat="1" ht="12.75" customHeight="1">
      <c r="A239" s="55" t="s">
        <v>343</v>
      </c>
      <c r="B239" s="56" t="s">
        <v>344</v>
      </c>
      <c r="C239" s="57" t="s">
        <v>43</v>
      </c>
      <c r="D239" s="58">
        <v>1</v>
      </c>
      <c r="E239" s="59">
        <v>0</v>
      </c>
      <c r="F239" s="60">
        <f t="shared" si="85"/>
        <v>0</v>
      </c>
      <c r="G239" s="60">
        <f t="shared" si="86"/>
        <v>0</v>
      </c>
      <c r="H239" s="60">
        <v>0</v>
      </c>
      <c r="I239" s="61">
        <v>0</v>
      </c>
      <c r="J239" s="60">
        <f t="shared" si="87"/>
        <v>0</v>
      </c>
      <c r="K239" s="62">
        <f t="shared" si="88"/>
        <v>0</v>
      </c>
      <c r="L239" s="63">
        <f t="shared" si="89"/>
        <v>0</v>
      </c>
      <c r="M239" s="64">
        <f t="shared" si="90"/>
        <v>0</v>
      </c>
      <c r="N239" s="60">
        <f t="shared" si="91"/>
        <v>0</v>
      </c>
      <c r="O239" s="60">
        <f t="shared" si="92"/>
        <v>0</v>
      </c>
      <c r="P239" s="60">
        <f t="shared" si="93"/>
        <v>0</v>
      </c>
      <c r="Q239" s="60">
        <f t="shared" si="94"/>
        <v>0</v>
      </c>
      <c r="R239" s="60">
        <f t="shared" si="95"/>
        <v>0</v>
      </c>
      <c r="S239" s="62">
        <f t="shared" si="96"/>
        <v>0</v>
      </c>
      <c r="T239" s="63">
        <f t="shared" si="97"/>
        <v>0</v>
      </c>
      <c r="U239" s="65">
        <f t="shared" si="98"/>
        <v>0</v>
      </c>
      <c r="V239" s="65">
        <f t="shared" si="99"/>
        <v>0</v>
      </c>
      <c r="W239" s="65">
        <f t="shared" si="100"/>
        <v>0</v>
      </c>
      <c r="X239" s="66">
        <f t="shared" si="101"/>
        <v>0</v>
      </c>
    </row>
    <row r="240" spans="1:24" s="2" customFormat="1" ht="12.75" customHeight="1">
      <c r="A240" s="55" t="s">
        <v>345</v>
      </c>
      <c r="B240" s="56" t="s">
        <v>346</v>
      </c>
      <c r="C240" s="57" t="s">
        <v>43</v>
      </c>
      <c r="D240" s="58">
        <v>1</v>
      </c>
      <c r="E240" s="59">
        <v>0</v>
      </c>
      <c r="F240" s="60">
        <f t="shared" si="85"/>
        <v>0</v>
      </c>
      <c r="G240" s="60">
        <f t="shared" si="86"/>
        <v>0</v>
      </c>
      <c r="H240" s="60">
        <v>0</v>
      </c>
      <c r="I240" s="61">
        <v>0</v>
      </c>
      <c r="J240" s="60">
        <f t="shared" si="87"/>
        <v>0</v>
      </c>
      <c r="K240" s="62">
        <f t="shared" si="88"/>
        <v>0</v>
      </c>
      <c r="L240" s="63">
        <f t="shared" si="89"/>
        <v>0</v>
      </c>
      <c r="M240" s="64">
        <f t="shared" si="90"/>
        <v>0</v>
      </c>
      <c r="N240" s="60">
        <f t="shared" si="91"/>
        <v>0</v>
      </c>
      <c r="O240" s="60">
        <f t="shared" si="92"/>
        <v>0</v>
      </c>
      <c r="P240" s="60">
        <f t="shared" si="93"/>
        <v>0</v>
      </c>
      <c r="Q240" s="60">
        <f t="shared" si="94"/>
        <v>0</v>
      </c>
      <c r="R240" s="60">
        <f t="shared" si="95"/>
        <v>0</v>
      </c>
      <c r="S240" s="62">
        <f t="shared" si="96"/>
        <v>0</v>
      </c>
      <c r="T240" s="63">
        <f t="shared" si="97"/>
        <v>0</v>
      </c>
      <c r="U240" s="65">
        <f t="shared" si="98"/>
        <v>0</v>
      </c>
      <c r="V240" s="65">
        <f t="shared" si="99"/>
        <v>0</v>
      </c>
      <c r="W240" s="65">
        <f t="shared" si="100"/>
        <v>0</v>
      </c>
      <c r="X240" s="66">
        <f t="shared" si="101"/>
        <v>0</v>
      </c>
    </row>
    <row r="241" spans="1:24" ht="12.75" customHeight="1">
      <c r="A241" s="48" t="s">
        <v>347</v>
      </c>
      <c r="B241" s="49" t="s">
        <v>348</v>
      </c>
      <c r="C241" s="50"/>
      <c r="D241" s="51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3"/>
      <c r="V241" s="53"/>
      <c r="W241" s="53"/>
      <c r="X241" s="54">
        <f>SUM(X242:X246)</f>
        <v>0</v>
      </c>
    </row>
    <row r="242" spans="1:24" s="2" customFormat="1" ht="12.75" customHeight="1">
      <c r="A242" s="55" t="s">
        <v>349</v>
      </c>
      <c r="B242" s="56" t="s">
        <v>350</v>
      </c>
      <c r="C242" s="57" t="s">
        <v>43</v>
      </c>
      <c r="D242" s="58">
        <v>1</v>
      </c>
      <c r="E242" s="59">
        <v>0</v>
      </c>
      <c r="F242" s="60">
        <f>E242*$G$1</f>
        <v>0</v>
      </c>
      <c r="G242" s="60">
        <f>(E242+F242)*$G$2</f>
        <v>0</v>
      </c>
      <c r="H242" s="60">
        <v>0</v>
      </c>
      <c r="I242" s="61">
        <v>0</v>
      </c>
      <c r="J242" s="60">
        <f>I242*$G$3</f>
        <v>0</v>
      </c>
      <c r="K242" s="62">
        <f>(I242)*$G$4+H242*$G$4*$G$6</f>
        <v>0</v>
      </c>
      <c r="L242" s="63">
        <f>(I242)*$G$5+H242*$G$5*$G$6</f>
        <v>0</v>
      </c>
      <c r="M242" s="64">
        <f>D242*E242</f>
        <v>0</v>
      </c>
      <c r="N242" s="60">
        <f>D242*F242</f>
        <v>0</v>
      </c>
      <c r="O242" s="60">
        <f>D242*G242</f>
        <v>0</v>
      </c>
      <c r="P242" s="60">
        <f>D242*H242</f>
        <v>0</v>
      </c>
      <c r="Q242" s="60">
        <f>D242*I242</f>
        <v>0</v>
      </c>
      <c r="R242" s="60">
        <f>D242*J242</f>
        <v>0</v>
      </c>
      <c r="S242" s="62">
        <f>D242*K242</f>
        <v>0</v>
      </c>
      <c r="T242" s="63">
        <f>D242*L242</f>
        <v>0</v>
      </c>
      <c r="U242" s="65">
        <f>SUM(M242:O242)</f>
        <v>0</v>
      </c>
      <c r="V242" s="65">
        <f>P242</f>
        <v>0</v>
      </c>
      <c r="W242" s="65">
        <f>SUM(Q242:T242)</f>
        <v>0</v>
      </c>
      <c r="X242" s="66">
        <f>SUM(U242:W242)*(1+$W$1)</f>
        <v>0</v>
      </c>
    </row>
    <row r="243" spans="1:24" s="2" customFormat="1" ht="12.75" customHeight="1">
      <c r="A243" s="55" t="s">
        <v>351</v>
      </c>
      <c r="B243" s="56" t="s">
        <v>352</v>
      </c>
      <c r="C243" s="57" t="s">
        <v>43</v>
      </c>
      <c r="D243" s="58">
        <v>1</v>
      </c>
      <c r="E243" s="59">
        <v>0</v>
      </c>
      <c r="F243" s="60">
        <f>E243*$G$1</f>
        <v>0</v>
      </c>
      <c r="G243" s="60">
        <f>(E243+F243)*$G$2</f>
        <v>0</v>
      </c>
      <c r="H243" s="60">
        <v>0</v>
      </c>
      <c r="I243" s="61">
        <v>0</v>
      </c>
      <c r="J243" s="60">
        <f>I243*$G$3</f>
        <v>0</v>
      </c>
      <c r="K243" s="62">
        <f>(I243)*$G$4+H243*$G$4*$G$6</f>
        <v>0</v>
      </c>
      <c r="L243" s="63">
        <f>(I243)*$G$5+H243*$G$5*$G$6</f>
        <v>0</v>
      </c>
      <c r="M243" s="64">
        <f>D243*E243</f>
        <v>0</v>
      </c>
      <c r="N243" s="60">
        <f>D243*F243</f>
        <v>0</v>
      </c>
      <c r="O243" s="60">
        <f>D243*G243</f>
        <v>0</v>
      </c>
      <c r="P243" s="60">
        <f>D243*H243</f>
        <v>0</v>
      </c>
      <c r="Q243" s="60">
        <f>D243*I243</f>
        <v>0</v>
      </c>
      <c r="R243" s="60">
        <f>D243*J243</f>
        <v>0</v>
      </c>
      <c r="S243" s="62">
        <f>D243*K243</f>
        <v>0</v>
      </c>
      <c r="T243" s="63">
        <f>D243*L243</f>
        <v>0</v>
      </c>
      <c r="U243" s="65">
        <f>SUM(M243:O243)</f>
        <v>0</v>
      </c>
      <c r="V243" s="65">
        <f>P243</f>
        <v>0</v>
      </c>
      <c r="W243" s="65">
        <f>SUM(Q243:T243)</f>
        <v>0</v>
      </c>
      <c r="X243" s="66">
        <f>SUM(U243:W243)*(1+$W$1)</f>
        <v>0</v>
      </c>
    </row>
    <row r="244" spans="1:24" s="2" customFormat="1" ht="12.75" customHeight="1">
      <c r="A244" s="55" t="s">
        <v>353</v>
      </c>
      <c r="B244" s="56" t="s">
        <v>354</v>
      </c>
      <c r="C244" s="57" t="s">
        <v>43</v>
      </c>
      <c r="D244" s="58">
        <v>1</v>
      </c>
      <c r="E244" s="59">
        <v>0</v>
      </c>
      <c r="F244" s="60">
        <f>E244*$G$1</f>
        <v>0</v>
      </c>
      <c r="G244" s="60">
        <f>(E244+F244)*$G$2</f>
        <v>0</v>
      </c>
      <c r="H244" s="60">
        <v>0</v>
      </c>
      <c r="I244" s="61">
        <v>0</v>
      </c>
      <c r="J244" s="60">
        <f>I244*$G$3</f>
        <v>0</v>
      </c>
      <c r="K244" s="62">
        <f>(I244)*$G$4+H244*$G$4*$G$6</f>
        <v>0</v>
      </c>
      <c r="L244" s="63">
        <f>(I244)*$G$5+H244*$G$5*$G$6</f>
        <v>0</v>
      </c>
      <c r="M244" s="64">
        <f>D244*E244</f>
        <v>0</v>
      </c>
      <c r="N244" s="60">
        <f>D244*F244</f>
        <v>0</v>
      </c>
      <c r="O244" s="60">
        <f>D244*G244</f>
        <v>0</v>
      </c>
      <c r="P244" s="60">
        <f>D244*H244</f>
        <v>0</v>
      </c>
      <c r="Q244" s="60">
        <f>D244*I244</f>
        <v>0</v>
      </c>
      <c r="R244" s="60">
        <f>D244*J244</f>
        <v>0</v>
      </c>
      <c r="S244" s="62">
        <f>D244*K244</f>
        <v>0</v>
      </c>
      <c r="T244" s="63">
        <f>D244*L244</f>
        <v>0</v>
      </c>
      <c r="U244" s="65">
        <f>SUM(M244:O244)</f>
        <v>0</v>
      </c>
      <c r="V244" s="65">
        <f>P244</f>
        <v>0</v>
      </c>
      <c r="W244" s="65">
        <f>SUM(Q244:T244)</f>
        <v>0</v>
      </c>
      <c r="X244" s="66">
        <f>SUM(U244:W244)*(1+$W$1)</f>
        <v>0</v>
      </c>
    </row>
    <row r="245" spans="1:24" s="2" customFormat="1" ht="12.75" customHeight="1">
      <c r="A245" s="55" t="s">
        <v>355</v>
      </c>
      <c r="B245" s="56" t="s">
        <v>356</v>
      </c>
      <c r="C245" s="57" t="s">
        <v>43</v>
      </c>
      <c r="D245" s="58">
        <v>1</v>
      </c>
      <c r="E245" s="59">
        <v>0</v>
      </c>
      <c r="F245" s="60">
        <f>E245*$G$1</f>
        <v>0</v>
      </c>
      <c r="G245" s="60">
        <f>(E245+F245)*$G$2</f>
        <v>0</v>
      </c>
      <c r="H245" s="60">
        <v>0</v>
      </c>
      <c r="I245" s="61">
        <v>0</v>
      </c>
      <c r="J245" s="60">
        <f>I245*$G$3</f>
        <v>0</v>
      </c>
      <c r="K245" s="62">
        <f>(I245)*$G$4+H245*$G$4*$G$6</f>
        <v>0</v>
      </c>
      <c r="L245" s="63">
        <f>(I245)*$G$5+H245*$G$5*$G$6</f>
        <v>0</v>
      </c>
      <c r="M245" s="64">
        <f>D245*E245</f>
        <v>0</v>
      </c>
      <c r="N245" s="60">
        <f>D245*F245</f>
        <v>0</v>
      </c>
      <c r="O245" s="60">
        <f>D245*G245</f>
        <v>0</v>
      </c>
      <c r="P245" s="60">
        <f>D245*H245</f>
        <v>0</v>
      </c>
      <c r="Q245" s="60">
        <f>D245*I245</f>
        <v>0</v>
      </c>
      <c r="R245" s="60">
        <f>D245*J245</f>
        <v>0</v>
      </c>
      <c r="S245" s="62">
        <f>D245*K245</f>
        <v>0</v>
      </c>
      <c r="T245" s="63">
        <f>D245*L245</f>
        <v>0</v>
      </c>
      <c r="U245" s="65">
        <f>SUM(M245:O245)</f>
        <v>0</v>
      </c>
      <c r="V245" s="65">
        <f>P245</f>
        <v>0</v>
      </c>
      <c r="W245" s="65">
        <f>SUM(Q245:T245)</f>
        <v>0</v>
      </c>
      <c r="X245" s="66">
        <f>SUM(U245:W245)*(1+$W$1)</f>
        <v>0</v>
      </c>
    </row>
    <row r="246" spans="1:24" s="2" customFormat="1" ht="12.75" customHeight="1">
      <c r="A246" s="55" t="s">
        <v>357</v>
      </c>
      <c r="B246" s="56" t="s">
        <v>358</v>
      </c>
      <c r="C246" s="57" t="s">
        <v>43</v>
      </c>
      <c r="D246" s="58">
        <v>1</v>
      </c>
      <c r="E246" s="59">
        <v>0</v>
      </c>
      <c r="F246" s="60">
        <f>E246*$G$1</f>
        <v>0</v>
      </c>
      <c r="G246" s="60">
        <f>(E246+F246)*$G$2</f>
        <v>0</v>
      </c>
      <c r="H246" s="60">
        <v>0</v>
      </c>
      <c r="I246" s="61">
        <v>0</v>
      </c>
      <c r="J246" s="60">
        <f>I246*$G$3</f>
        <v>0</v>
      </c>
      <c r="K246" s="62">
        <f>(I246)*$G$4+H246*$G$4*$G$6</f>
        <v>0</v>
      </c>
      <c r="L246" s="63">
        <f>(I246)*$G$5+H246*$G$5*$G$6</f>
        <v>0</v>
      </c>
      <c r="M246" s="64">
        <f>D246*E246</f>
        <v>0</v>
      </c>
      <c r="N246" s="60">
        <f>D246*F246</f>
        <v>0</v>
      </c>
      <c r="O246" s="60">
        <f>D246*G246</f>
        <v>0</v>
      </c>
      <c r="P246" s="60">
        <f>D246*H246</f>
        <v>0</v>
      </c>
      <c r="Q246" s="60">
        <f>D246*I246</f>
        <v>0</v>
      </c>
      <c r="R246" s="60">
        <f>D246*J246</f>
        <v>0</v>
      </c>
      <c r="S246" s="62">
        <f>D246*K246</f>
        <v>0</v>
      </c>
      <c r="T246" s="63">
        <f>D246*L246</f>
        <v>0</v>
      </c>
      <c r="U246" s="65">
        <f>SUM(M246:O246)</f>
        <v>0</v>
      </c>
      <c r="V246" s="65">
        <f>P246</f>
        <v>0</v>
      </c>
      <c r="W246" s="65">
        <f>SUM(Q246:T246)</f>
        <v>0</v>
      </c>
      <c r="X246" s="66">
        <f>SUM(U246:W246)*(1+$W$1)</f>
        <v>0</v>
      </c>
    </row>
    <row r="247" spans="1:24" ht="12.75" customHeight="1">
      <c r="A247" s="80"/>
      <c r="B247" s="81"/>
      <c r="C247" s="82"/>
      <c r="D247" s="83" t="s">
        <v>359</v>
      </c>
      <c r="E247" s="84"/>
      <c r="F247" s="85"/>
      <c r="G247" s="85"/>
      <c r="H247" s="85"/>
      <c r="I247" s="85"/>
      <c r="J247" s="85"/>
      <c r="K247" s="85"/>
      <c r="L247" s="86"/>
      <c r="M247" s="87" t="e">
        <f t="shared" ref="M247:W247" si="102">SUM(M12:M246)</f>
        <v>#VALUE!</v>
      </c>
      <c r="N247" s="87" t="e">
        <f t="shared" si="102"/>
        <v>#VALUE!</v>
      </c>
      <c r="O247" s="87" t="e">
        <f t="shared" si="102"/>
        <v>#VALUE!</v>
      </c>
      <c r="P247" s="87" t="e">
        <f t="shared" si="102"/>
        <v>#VALUE!</v>
      </c>
      <c r="Q247" s="87" t="e">
        <f t="shared" si="102"/>
        <v>#VALUE!</v>
      </c>
      <c r="R247" s="87" t="e">
        <f t="shared" si="102"/>
        <v>#VALUE!</v>
      </c>
      <c r="S247" s="87" t="e">
        <f t="shared" si="102"/>
        <v>#VALUE!</v>
      </c>
      <c r="T247" s="87" t="e">
        <f t="shared" si="102"/>
        <v>#VALUE!</v>
      </c>
      <c r="U247" s="87" t="e">
        <f t="shared" si="102"/>
        <v>#VALUE!</v>
      </c>
      <c r="V247" s="87" t="e">
        <f t="shared" si="102"/>
        <v>#VALUE!</v>
      </c>
      <c r="W247" s="87" t="e">
        <f t="shared" si="102"/>
        <v>#VALUE!</v>
      </c>
      <c r="X247" s="88" t="e">
        <f>SUM(X10+X65+X83+X140+X194+X215+X233+X246)</f>
        <v>#VALUE!</v>
      </c>
    </row>
    <row r="248" spans="1:24" ht="12.75" customHeight="1">
      <c r="A248" s="89"/>
      <c r="B248" s="90"/>
      <c r="C248" s="91"/>
      <c r="D248" s="92" t="s">
        <v>360</v>
      </c>
      <c r="E248" s="93"/>
      <c r="F248" s="94"/>
      <c r="G248" s="94"/>
      <c r="H248" s="94"/>
      <c r="I248" s="94"/>
      <c r="J248" s="94"/>
      <c r="K248" s="94"/>
      <c r="L248" s="94"/>
      <c r="M248" s="95"/>
      <c r="N248" s="95"/>
      <c r="O248" s="95"/>
      <c r="P248" s="95"/>
      <c r="Q248" s="95"/>
      <c r="R248" s="95"/>
      <c r="S248" s="95"/>
      <c r="T248" s="95"/>
      <c r="U248" s="96"/>
      <c r="V248" s="96"/>
      <c r="W248" s="97"/>
      <c r="X248" s="98" t="e">
        <f>SUM(X247*0.2)</f>
        <v>#VALUE!</v>
      </c>
    </row>
    <row r="249" spans="1:24" ht="12.75" customHeight="1">
      <c r="A249" s="99"/>
      <c r="B249" s="100"/>
      <c r="C249" s="101"/>
      <c r="D249" s="102" t="s">
        <v>361</v>
      </c>
      <c r="E249" s="103"/>
      <c r="F249" s="104"/>
      <c r="G249" s="104"/>
      <c r="H249" s="104"/>
      <c r="I249" s="104"/>
      <c r="J249" s="104"/>
      <c r="K249" s="104"/>
      <c r="L249" s="104"/>
      <c r="M249" s="104"/>
      <c r="N249" s="104"/>
      <c r="O249" s="104"/>
      <c r="P249" s="104"/>
      <c r="Q249" s="104"/>
      <c r="R249" s="104"/>
      <c r="S249" s="104"/>
      <c r="T249" s="104"/>
      <c r="U249" s="105"/>
      <c r="V249" s="105"/>
      <c r="W249" s="106"/>
      <c r="X249" s="107" t="e">
        <f>SUM(X247+X248)</f>
        <v>#VALUE!</v>
      </c>
    </row>
    <row r="250" spans="1:24">
      <c r="B250" s="108" t="e">
        <f>(Q247+R247)*0.8167203+1.2*(SUM(M247:P247))</f>
        <v>#VALUE!</v>
      </c>
      <c r="C250" s="109" t="e">
        <f>B250/X249</f>
        <v>#VALUE!</v>
      </c>
      <c r="D250" s="26"/>
      <c r="E250" s="21" t="s">
        <v>362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</row>
    <row r="251" spans="1:24" ht="12.75" customHeight="1">
      <c r="B251" s="110" t="e">
        <f>X249-B250</f>
        <v>#VALUE!</v>
      </c>
      <c r="C251" s="120" t="s">
        <v>363</v>
      </c>
      <c r="D251" s="26"/>
      <c r="E251" s="21" t="s">
        <v>364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</row>
    <row r="252" spans="1:24">
      <c r="B252" s="111" t="e">
        <f>SUM(M247:Q247)</f>
        <v>#VALUE!</v>
      </c>
      <c r="C252" s="120"/>
      <c r="D252" s="26"/>
      <c r="E252" s="21" t="s">
        <v>365</v>
      </c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</row>
    <row r="253" spans="1:24">
      <c r="A253" s="6"/>
      <c r="B253" s="21"/>
      <c r="C253" s="120"/>
      <c r="D253" s="26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</row>
    <row r="254" spans="1:24">
      <c r="A254" s="6"/>
      <c r="B254" s="112"/>
      <c r="C254" s="120"/>
      <c r="D254" s="26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</row>
    <row r="255" spans="1:24">
      <c r="A255" s="6"/>
      <c r="B255" s="112"/>
      <c r="C255" s="120"/>
      <c r="D255" s="26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4">
      <c r="A256" s="6"/>
      <c r="B256" s="113"/>
      <c r="C256" s="8"/>
      <c r="D256" s="26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>
      <c r="A257" s="6"/>
      <c r="B257" s="21"/>
      <c r="C257" s="8"/>
      <c r="D257" s="26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</row>
    <row r="258" spans="1:24">
      <c r="B258" s="114"/>
      <c r="C258" s="8"/>
      <c r="D258" s="26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>
      <c r="B259" s="115"/>
      <c r="C259" s="8"/>
      <c r="D259" s="26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>
      <c r="B260" s="115"/>
    </row>
    <row r="261" spans="1:24">
      <c r="B261" s="114"/>
    </row>
    <row r="262" spans="1:24">
      <c r="B262" s="115"/>
    </row>
    <row r="263" spans="1:24">
      <c r="B263" s="115"/>
    </row>
  </sheetData>
  <mergeCells count="11">
    <mergeCell ref="A8:A9"/>
    <mergeCell ref="B8:B9"/>
    <mergeCell ref="C8:C9"/>
    <mergeCell ref="D8:D9"/>
    <mergeCell ref="E8:L8"/>
    <mergeCell ref="M8:T8"/>
    <mergeCell ref="U8:U9"/>
    <mergeCell ref="V8:V9"/>
    <mergeCell ref="W8:W9"/>
    <mergeCell ref="X8:X9"/>
    <mergeCell ref="C251:C2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Merit Arva</dc:creator>
  <cp:lastModifiedBy>Martin Arva</cp:lastModifiedBy>
  <dcterms:created xsi:type="dcterms:W3CDTF">2013-02-04T08:38:07Z</dcterms:created>
  <dcterms:modified xsi:type="dcterms:W3CDTF">2013-03-12T13:09:30Z</dcterms:modified>
</cp:coreProperties>
</file>